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CONTABLE\"/>
    </mc:Choice>
  </mc:AlternateContent>
  <xr:revisionPtr revIDLastSave="0" documentId="8_{2DE1B80A-D027-44DC-8285-4B435A7CD34A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<sst xmlns="http://schemas.openxmlformats.org/spreadsheetml/2006/main" count="935" uniqueCount="664">
  <si>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</si>
  <si>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</si>
  <si>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</si>
  <si>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</si>
  <si>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</si>
  <si>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</si>
  <si>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</si>
  <si>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</si>
  <si>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</si>
  <si>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</si>
  <si>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</si>
  <si>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</si>
  <si>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</si>
  <si>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</si>
  <si>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</si>
  <si>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</si>
  <si>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</si>
  <si>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</si>
  <si>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</si>
  <si>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</si>
  <si>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</si>
  <si>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</si>
  <si>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</si>
  <si>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</si>
  <si>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</si>
  <si>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</si>
  <si>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</si>
  <si>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</si>
  <si>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</si>
  <si>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</si>
  <si>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</si>
  <si>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</si>
  <si>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</si>
  <si>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</si>
  <si>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</si>
  <si>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</si>
  <si>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</si>
  <si>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</si>
  <si>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</si>
  <si>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</si>
  <si>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</si>
  <si>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</si>
  <si>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</si>
  <si>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</si>
  <si>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</si>
  <si>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</si>
  <si>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</si>
  <si>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</si>
  <si>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</si>
  <si>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</si>
  <si>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</si>
  <si>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</si>
  <si>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</si>
  <si>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</si>
  <si>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</si>
  <si>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</si>
  <si>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</si>
  <si>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</si>
  <si>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</si>
  <si>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</si>
  <si>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</si>
  <si>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</si>
  <si>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</si>
  <si>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</si>
  <si>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</si>
  <si>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</si>
  <si>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</si>
  <si>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</si>
  <si>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</si>
  <si>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</si>
  <si>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</si>
  <si>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</si>
  <si>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</si>
  <si>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</si>
  <si>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</si>
  <si>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</si>
  <si>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</si>
  <si>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</si>
  <si>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</si>
  <si>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</si>
  <si>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</si>
  <si>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</si>
  <si>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</si>
  <si>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</si>
  <si>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</si>
  <si>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</si>
  <si>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</si>
  <si>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</si>
  <si>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</si>
  <si>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</si>
  <si>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</si>
  <si>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</si>
  <si>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</si>
  <si>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</si>
  <si>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</si>
  <si>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</si>
  <si>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</si>
  <si>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</si>
  <si>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</si>
  <si>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</si>
  <si>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</si>
  <si>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</si>
  <si>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</si>
  <si>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</si>
  <si>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</si>
  <si>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</si>
  <si>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</si>
  <si>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</si>
  <si>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</si>
  <si>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</si>
  <si>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</si>
  <si>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</si>
  <si>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</si>
  <si>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</si>
  <si>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</si>
  <si>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</si>
  <si>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</si>
  <si>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</si>
  <si>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</si>
  <si>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</si>
  <si>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</si>
  <si>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</si>
  <si>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</si>
  <si>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</si>
  <si>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</si>
  <si>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</si>
  <si>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</si>
  <si>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</si>
  <si>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</si>
  <si>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</si>
  <si>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</si>
  <si>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</si>
  <si>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</si>
  <si>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</si>
  <si>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</si>
  <si>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</si>
  <si>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</si>
  <si>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</si>
  <si>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</si>
  <si>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</si>
  <si>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</si>
  <si>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</si>
  <si>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</si>
  <si>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</si>
  <si>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</si>
  <si>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</si>
  <si>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</si>
  <si>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</si>
  <si>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</si>
  <si>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</si>
  <si>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</si>
  <si>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</si>
  <si>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</si>
  <si>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</si>
  <si>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</si>
  <si>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</si>
  <si>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</si>
  <si>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</si>
  <si>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</si>
  <si>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</si>
  <si>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</si>
  <si>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</si>
  <si>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</si>
  <si>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</si>
  <si>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</si>
  <si>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</si>
  <si>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</si>
  <si>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</si>
  <si>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</si>
  <si>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</si>
  <si>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</si>
  <si>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</si>
  <si>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</si>
  <si>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</si>
  <si>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</si>
  <si>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</si>
  <si>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</si>
  <si>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</si>
  <si>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</si>
  <si>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</si>
  <si>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</si>
  <si>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</si>
  <si>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</si>
  <si>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</si>
  <si>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</si>
  <si>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</si>
  <si>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</si>
  <si>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</si>
  <si>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</si>
  <si>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</si>
  <si>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</si>
  <si>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</si>
  <si>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</si>
  <si>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</si>
  <si>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</si>
  <si>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</si>
  <si>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</si>
  <si>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</si>
  <si>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</si>
  <si>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</si>
  <si>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</si>
  <si>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</si>
  <si>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</si>
  <si>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</si>
  <si>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</si>
  <si>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</si>
  <si>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</si>
  <si>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</si>
  <si>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</si>
  <si>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</si>
  <si>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</si>
  <si>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</si>
  <si>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</si>
  <si>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</si>
  <si>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</si>
  <si>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</si>
  <si>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</si>
  <si>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</si>
  <si>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</si>
  <si>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</si>
  <si>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</si>
  <si>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</si>
  <si>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</si>
  <si>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</si>
  <si>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</si>
  <si>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</si>
  <si>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</si>
  <si>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</si>
  <si>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</si>
  <si>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</si>
  <si>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</si>
  <si>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</si>
  <si>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</si>
  <si>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</si>
  <si>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</si>
  <si>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</si>
  <si>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</si>
  <si>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</si>
  <si>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</si>
  <si>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</si>
  <si>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</si>
  <si>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</si>
  <si>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</si>
  <si>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</si>
  <si>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</si>
  <si>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</si>
  <si>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</si>
  <si>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</si>
  <si>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</si>
  <si>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</si>
  <si>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</si>
  <si>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</si>
  <si>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</si>
  <si>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</si>
  <si>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</si>
  <si>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</si>
  <si>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</si>
  <si>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</si>
  <si>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</si>
  <si>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</si>
  <si>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</si>
  <si>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</si>
  <si>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</si>
  <si>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</si>
  <si>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</si>
  <si>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</si>
  <si>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</si>
  <si>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</si>
  <si>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</si>
  <si>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</si>
  <si>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</si>
  <si>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</si>
  <si>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</si>
  <si>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</si>
  <si>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</si>
  <si>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</si>
  <si>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</si>
  <si>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</si>
  <si>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</si>
  <si>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</si>
  <si>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</si>
  <si>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</si>
  <si>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</si>
  <si>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</si>
  <si>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</si>
  <si>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</si>
  <si>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</si>
  <si>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</si>
  <si>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</si>
  <si>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</si>
  <si>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</si>
  <si>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</si>
  <si>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</si>
  <si>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</si>
  <si>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</si>
  <si>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</si>
  <si>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</si>
  <si>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</si>
  <si>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</si>
  <si>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</si>
  <si>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</si>
  <si>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</si>
  <si>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</si>
  <si>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</si>
  <si>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</si>
  <si>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</si>
  <si>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</si>
  <si>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</si>
  <si>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</si>
  <si>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</si>
  <si>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</si>
  <si>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</si>
  <si>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</si>
  <si>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</si>
  <si>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</si>
  <si>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</si>
  <si>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</si>
  <si>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</si>
  <si>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</si>
  <si>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</si>
  <si>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</si>
  <si>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</si>
  <si>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</si>
  <si>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</si>
  <si>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</si>
  <si>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</si>
  <si>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</si>
  <si>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</si>
  <si>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</si>
  <si>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</si>
  <si>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</si>
  <si>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</si>
  <si>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</si>
  <si>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</si>
  <si>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</si>
  <si>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</si>
  <si>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</si>
  <si>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</si>
  <si>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</si>
  <si>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</si>
  <si>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</si>
  <si>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</si>
  <si>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</si>
  <si>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</si>
  <si>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</si>
  <si>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</si>
  <si>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</si>
  <si>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</si>
  <si>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</si>
  <si>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</si>
  <si>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</si>
  <si>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</si>
  <si>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</si>
  <si>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</si>
  <si>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</si>
  <si>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</si>
  <si>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</si>
  <si>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</si>
  <si>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</si>
  <si>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</si>
  <si>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</si>
  <si>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</si>
  <si>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</si>
  <si>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</si>
  <si>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</si>
  <si>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</si>
  <si>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</si>
  <si>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</si>
  <si>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</si>
  <si>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</si>
  <si>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</si>
  <si>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</si>
  <si>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</si>
  <si>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</si>
  <si>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</si>
  <si>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</si>
  <si>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</si>
  <si>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</si>
  <si>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</si>
  <si>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</si>
  <si>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</si>
  <si>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</si>
  <si>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</si>
  <si>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</si>
  <si>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</si>
  <si>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</si>
  <si>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</si>
  <si>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</si>
  <si>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</si>
  <si>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</si>
  <si>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</si>
  <si>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</si>
  <si>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</si>
  <si>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</si>
  <si>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</si>
  <si>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</si>
  <si>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</si>
  <si>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</si>
  <si>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</si>
  <si>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</si>
  <si>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</si>
  <si>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</si>
  <si>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</si>
  <si>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</si>
  <si>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</si>
  <si>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</si>
  <si>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</si>
  <si>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</si>
  <si>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</si>
  <si>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</si>
  <si>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</si>
  <si>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</si>
  <si>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</si>
  <si>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</si>
  <si>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</si>
  <si>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</si>
  <si>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</si>
  <si>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</si>
  <si>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</si>
  <si>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</si>
  <si>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</si>
  <si>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</si>
  <si>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</si>
  <si>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</si>
  <si>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</si>
  <si>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</si>
  <si>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</si>
  <si>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</si>
  <si>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</si>
  <si>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</si>
  <si>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</si>
  <si>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</si>
  <si>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</si>
  <si>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</si>
  <si>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</si>
  <si>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</si>
  <si>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</si>
  <si>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</si>
  <si>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</si>
  <si>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</si>
  <si>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</si>
  <si>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</si>
  <si>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</si>
  <si>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</si>
  <si>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</si>
  <si>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</si>
  <si>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</si>
  <si>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</si>
  <si>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</si>
  <si>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</si>
  <si>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</si>
  <si>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</si>
  <si>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</si>
  <si>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</si>
  <si>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</si>
  <si>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</si>
  <si>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</si>
  <si>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</si>
  <si>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</si>
  <si>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</si>
  <si>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</si>
  <si>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</si>
  <si>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</si>
  <si>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</si>
  <si>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</si>
  <si>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</si>
  <si>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</si>
  <si>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</si>
  <si>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</si>
  <si>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</si>
  <si>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</si>
  <si>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</si>
  <si>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</si>
  <si>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</si>
  <si>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</si>
  <si>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</si>
  <si>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</si>
  <si>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</si>
  <si>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</si>
  <si>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</si>
  <si>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</si>
  <si>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</si>
  <si>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</si>
  <si>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</si>
  <si>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</si>
  <si>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</si>
  <si>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</si>
  <si>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</si>
  <si>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</si>
  <si>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</si>
  <si>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</si>
  <si>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</si>
  <si>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</si>
  <si>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</si>
  <si>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</si>
  <si>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</si>
  <si>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</si>
  <si>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</si>
  <si>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</si>
  <si>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</si>
  <si>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</si>
  <si>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</si>
  <si>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</si>
  <si>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</si>
  <si>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</si>
  <si>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</si>
  <si>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</si>
  <si>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</si>
  <si>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</si>
  <si>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</si>
  <si>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</si>
  <si>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</si>
  <si>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</si>
  <si>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</si>
  <si>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</si>
  <si>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</si>
  <si>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</si>
  <si>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</si>
  <si>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</si>
  <si>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</si>
  <si>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</si>
  <si>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</si>
  <si>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</si>
  <si>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</si>
  <si>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</si>
  <si>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</si>
  <si>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</si>
  <si>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</si>
  <si>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</si>
  <si>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</si>
  <si>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</si>
  <si>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</si>
  <si>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</si>
  <si>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</si>
  <si>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</si>
  <si>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</si>
  <si>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</si>
  <si>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</si>
  <si>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</si>
  <si>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</si>
  <si>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</si>
  <si>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</si>
  <si>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</si>
  <si>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</si>
  <si>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</si>
  <si>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</si>
  <si>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</si>
  <si>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</si>
  <si>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</si>
  <si>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</si>
  <si>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</si>
  <si>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</si>
  <si>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</si>
  <si>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</si>
  <si>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</si>
  <si>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</si>
  <si>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</si>
  <si>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</si>
  <si>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</si>
  <si>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</si>
  <si>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</si>
  <si>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</si>
  <si>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</si>
  <si>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</si>
  <si>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</si>
  <si>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</si>
  <si>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</si>
  <si>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</si>
  <si>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</si>
  <si>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</si>
  <si>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</si>
  <si>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</si>
  <si>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</si>
  <si>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</si>
  <si>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</si>
  <si>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</si>
  <si>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</si>
  <si>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</si>
  <si>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</si>
  <si>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</si>
  <si>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</si>
  <si>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</si>
  <si>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</si>
  <si>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</si>
  <si>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</si>
  <si>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</si>
  <si>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</si>
  <si>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</si>
  <si>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</si>
  <si>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</si>
  <si>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</si>
  <si>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</si>
  <si>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</si>
  <si>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</si>
  <si>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</si>
  <si>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</si>
  <si>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</si>
  <si>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</si>
  <si>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</si>
  <si>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</si>
  <si>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</si>
  <si>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</si>
  <si>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</si>
  <si>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</si>
  <si>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</si>
  <si>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</si>
  <si>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</si>
  <si>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</si>
  <si>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</si>
  <si>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</si>
  <si>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</si>
  <si>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</si>
  <si>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</si>
  <si>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</si>
  <si>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</si>
  <si>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</si>
  <si>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</si>
  <si>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</si>
  <si>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</si>
  <si>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</si>
  <si>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</si>
  <si>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</si>
  <si>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</si>
  <si>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</si>
  <si>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</si>
  <si>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</si>
  <si>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</si>
  <si>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</si>
  <si>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</si>
  <si>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</si>
  <si>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</si>
  <si>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</si>
  <si>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</si>
  <si>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</si>
  <si>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</si>
  <si>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</si>
  <si>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</si>
  <si>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</si>
  <si>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</si>
  <si>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</si>
  <si>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</si>
  <si>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</si>
  <si>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</si>
  <si>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</si>
  <si>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</si>
  <si>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</si>
  <si>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</si>
  <si>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</si>
  <si>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</si>
  <si>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</si>
  <si>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</si>
  <si>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</si>
  <si>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</si>
  <si>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</si>
  <si>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</si>
  <si>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</si>
  <si>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</si>
  <si>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</si>
  <si>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</si>
  <si>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</si>
  <si>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</si>
  <si>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</si>
  <si>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Casa de la Cultura Fray Nicolás P. Navarrete del Municipio de Santiago Maravatío, Guanajuato.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</si>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</sst>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12" fillId="8" borderId="1" xfId="13" applyNumberFormat="1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2" fillId="8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0" xfId="8" applyNumberFormat="1" applyFont="1"/>
    <xf numFmtId="4" fontId="13" fillId="0" borderId="9" xfId="13" applyNumberFormat="1" applyFont="1" applyFill="1" applyBorder="1" applyAlignment="1">
      <alignment horizontal="right" vertical="center" wrapText="1" indent="1"/>
    </xf>
    <xf numFmtId="4" fontId="13" fillId="0" borderId="11" xfId="13" applyNumberFormat="1" applyFont="1" applyFill="1" applyBorder="1" applyAlignment="1">
      <alignment horizontal="right" vertical="center" indent="1"/>
    </xf>
    <xf numFmtId="4" fontId="12" fillId="0" borderId="9" xfId="13" applyNumberFormat="1" applyFont="1" applyFill="1" applyBorder="1" applyAlignment="1">
      <alignment horizontal="right" vertical="center"/>
    </xf>
    <xf numFmtId="4" fontId="13" fillId="0" borderId="9" xfId="13" applyNumberFormat="1" applyFont="1" applyFill="1" applyBorder="1" applyAlignment="1">
      <alignment horizontal="right" vertical="center"/>
    </xf>
    <xf numFmtId="4" fontId="3" fillId="0" borderId="9" xfId="13" applyNumberFormat="1" applyFont="1" applyFill="1" applyBorder="1" applyAlignment="1">
      <alignment horizontal="right" vertical="center"/>
    </xf>
  </cellXfs>
  <cellStyles count="32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7" xr:uid="{B2F52C4F-1F36-4B79-95F2-C34DFCB8C4DC}"/>
    <cellStyle name="Millares 2 2 3" xfId="21" xr:uid="{3411DDE3-D5EF-48C6-9295-DC34F7CECDC4}"/>
    <cellStyle name="Millares 2 3" xfId="16" xr:uid="{00000000-0005-0000-0000-000004000000}"/>
    <cellStyle name="Millares 2 3 2" xfId="28" xr:uid="{3ACA6F09-3239-450E-A777-2E2603A36103}"/>
    <cellStyle name="Millares 2 3 3" xfId="22" xr:uid="{C89EA9B1-D557-47A3-9628-C065EC19DAB0}"/>
    <cellStyle name="Millares 2 4" xfId="26" xr:uid="{6CC86215-BCAC-4AF9-822E-00F82F5CF4D3}"/>
    <cellStyle name="Millares 2 5" xfId="20" xr:uid="{19A71BBD-75F9-40E0-B00C-519D7AEBA61D}"/>
    <cellStyle name="Millares 3" xfId="19" xr:uid="{00000000-0005-0000-0000-000005000000}"/>
    <cellStyle name="Millares 3 2" xfId="31" xr:uid="{F81FFC0B-A535-4A5C-A71C-1171D4FABA55}"/>
    <cellStyle name="Millares 3 3" xfId="25" xr:uid="{5C7436C1-9F38-418F-B364-A0555DB880C6}"/>
    <cellStyle name="Millares 4" xfId="17" xr:uid="{00000000-0005-0000-0000-000006000000}"/>
    <cellStyle name="Millares 4 2" xfId="29" xr:uid="{9E91CFD4-A757-4A49-8EBE-73B3C2F8FD1D}"/>
    <cellStyle name="Millares 4 3" xfId="23" xr:uid="{9F9EE06C-8D7A-4445-8E69-86A4266E9A7B}"/>
    <cellStyle name="Millares 5" xfId="30" xr:uid="{14D0874E-39BE-4F4F-B8BE-7A290B831F57}"/>
    <cellStyle name="Millares 6" xfId="24" xr:uid="{C83D70BC-472D-4992-84BE-2BA7588CD03B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52" t="s">
        <v>662</v>
      </c>
      <c r="B1" s="152"/>
      <c r="C1" s="17"/>
      <c r="D1" s="14" t="s">
        <v>602</v>
      </c>
      <c r="E1" s="15">
        <v>2023</v>
      </c>
    </row>
    <row r="2" spans="1:5" ht="18.899999999999999" customHeight="1" x14ac:dyDescent="0.2">
      <c r="A2" s="153" t="s">
        <v>601</v>
      </c>
      <c r="B2" s="153"/>
      <c r="C2" s="36"/>
      <c r="D2" s="14" t="s">
        <v>603</v>
      </c>
      <c r="E2" s="17" t="s">
        <v>608</v>
      </c>
    </row>
    <row r="3" spans="1:5" ht="18.899999999999999" customHeight="1" x14ac:dyDescent="0.2">
      <c r="A3" s="154" t="s">
        <v>663</v>
      </c>
      <c r="B3" s="154"/>
      <c r="C3" s="17"/>
      <c r="D3" s="14" t="s">
        <v>604</v>
      </c>
      <c r="E3" s="15">
        <v>4</v>
      </c>
    </row>
    <row r="4" spans="1:5" s="87" customFormat="1" ht="18.899999999999999" customHeight="1" x14ac:dyDescent="0.2">
      <c r="A4" s="154" t="s">
        <v>623</v>
      </c>
      <c r="B4" s="154"/>
      <c r="C4" s="154"/>
      <c r="D4" s="154"/>
      <c r="E4" s="154"/>
    </row>
    <row r="5" spans="1:5" ht="15" customHeight="1" x14ac:dyDescent="0.2">
      <c r="A5" s="132" t="s">
        <v>41</v>
      </c>
      <c r="B5" s="131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88" t="s">
        <v>569</v>
      </c>
      <c r="B24" s="89" t="s">
        <v>304</v>
      </c>
    </row>
    <row r="25" spans="1:2" x14ac:dyDescent="0.2">
      <c r="A25" s="88" t="s">
        <v>570</v>
      </c>
      <c r="B25" s="89" t="s">
        <v>571</v>
      </c>
    </row>
    <row r="26" spans="1:2" s="87" customFormat="1" x14ac:dyDescent="0.2">
      <c r="A26" s="88" t="s">
        <v>572</v>
      </c>
      <c r="B26" s="89" t="s">
        <v>341</v>
      </c>
    </row>
    <row r="27" spans="1:2" x14ac:dyDescent="0.2">
      <c r="A27" s="88" t="s">
        <v>573</v>
      </c>
      <c r="B27" s="89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0.8" thickBot="1" x14ac:dyDescent="0.25">
      <c r="A41" s="11"/>
      <c r="B41" s="12"/>
    </row>
    <row r="44" spans="1:2" x14ac:dyDescent="0.2">
      <c r="B44" s="87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activeCell="E30" sqref="E30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58" t="s">
        <v>662</v>
      </c>
      <c r="B1" s="159"/>
      <c r="C1" s="160"/>
    </row>
    <row r="2" spans="1:3" s="37" customFormat="1" ht="18" customHeight="1" x14ac:dyDescent="0.3">
      <c r="A2" s="161" t="s">
        <v>613</v>
      </c>
      <c r="B2" s="162"/>
      <c r="C2" s="163"/>
    </row>
    <row r="3" spans="1:3" s="37" customFormat="1" ht="18" customHeight="1" x14ac:dyDescent="0.3">
      <c r="A3" s="161" t="s">
        <v>663</v>
      </c>
      <c r="B3" s="164"/>
      <c r="C3" s="163"/>
    </row>
    <row r="4" spans="1:3" s="40" customFormat="1" ht="18" customHeight="1" x14ac:dyDescent="0.2">
      <c r="A4" s="165" t="s">
        <v>614</v>
      </c>
      <c r="B4" s="166"/>
      <c r="C4" s="167"/>
    </row>
    <row r="5" spans="1:3" s="38" customFormat="1" x14ac:dyDescent="0.2">
      <c r="A5" s="58" t="s">
        <v>521</v>
      </c>
      <c r="B5" s="58"/>
      <c r="C5" s="183">
        <v>2996210.34</v>
      </c>
    </row>
    <row r="6" spans="1:3" x14ac:dyDescent="0.2">
      <c r="A6" s="59"/>
      <c r="B6" s="60"/>
      <c r="C6" s="191"/>
    </row>
    <row r="7" spans="1:3" x14ac:dyDescent="0.2">
      <c r="A7" s="66" t="s">
        <v>522</v>
      </c>
      <c r="B7" s="66"/>
      <c r="C7" s="187">
        <f>SUM(C8:C13)</f>
        <v>0</v>
      </c>
    </row>
    <row r="8" spans="1:3" x14ac:dyDescent="0.2">
      <c r="A8" s="73" t="s">
        <v>523</v>
      </c>
      <c r="B8" s="72" t="s">
        <v>342</v>
      </c>
      <c r="C8" s="182">
        <v>0</v>
      </c>
    </row>
    <row r="9" spans="1:3" x14ac:dyDescent="0.2">
      <c r="A9" s="61" t="s">
        <v>524</v>
      </c>
      <c r="B9" s="62" t="s">
        <v>533</v>
      </c>
      <c r="C9" s="182">
        <v>0</v>
      </c>
    </row>
    <row r="10" spans="1:3" x14ac:dyDescent="0.2">
      <c r="A10" s="61" t="s">
        <v>525</v>
      </c>
      <c r="B10" s="62" t="s">
        <v>350</v>
      </c>
      <c r="C10" s="182">
        <v>0</v>
      </c>
    </row>
    <row r="11" spans="1:3" x14ac:dyDescent="0.2">
      <c r="A11" s="61" t="s">
        <v>526</v>
      </c>
      <c r="B11" s="62" t="s">
        <v>351</v>
      </c>
      <c r="C11" s="182">
        <v>0</v>
      </c>
    </row>
    <row r="12" spans="1:3" x14ac:dyDescent="0.2">
      <c r="A12" s="61" t="s">
        <v>527</v>
      </c>
      <c r="B12" s="62" t="s">
        <v>352</v>
      </c>
      <c r="C12" s="182">
        <v>0</v>
      </c>
    </row>
    <row r="13" spans="1:3" x14ac:dyDescent="0.2">
      <c r="A13" s="63" t="s">
        <v>528</v>
      </c>
      <c r="B13" s="64" t="s">
        <v>529</v>
      </c>
      <c r="C13" s="182">
        <v>0</v>
      </c>
    </row>
    <row r="14" spans="1:3" x14ac:dyDescent="0.2">
      <c r="A14" s="71"/>
      <c r="B14" s="65"/>
      <c r="C14" s="189"/>
    </row>
    <row r="15" spans="1:3" x14ac:dyDescent="0.2">
      <c r="A15" s="66" t="s">
        <v>82</v>
      </c>
      <c r="B15" s="60"/>
      <c r="C15" s="187">
        <f>SUM(C16:C18)</f>
        <v>0</v>
      </c>
    </row>
    <row r="16" spans="1:3" x14ac:dyDescent="0.2">
      <c r="A16" s="67">
        <v>3.1</v>
      </c>
      <c r="B16" s="62" t="s">
        <v>532</v>
      </c>
      <c r="C16" s="182">
        <v>0</v>
      </c>
    </row>
    <row r="17" spans="1:3" x14ac:dyDescent="0.2">
      <c r="A17" s="68">
        <v>3.2</v>
      </c>
      <c r="B17" s="62" t="s">
        <v>530</v>
      </c>
      <c r="C17" s="182">
        <v>0</v>
      </c>
    </row>
    <row r="18" spans="1:3" x14ac:dyDescent="0.2">
      <c r="A18" s="68">
        <v>3.3</v>
      </c>
      <c r="B18" s="64" t="s">
        <v>531</v>
      </c>
      <c r="C18" s="181">
        <v>0</v>
      </c>
    </row>
    <row r="19" spans="1:3" x14ac:dyDescent="0.2">
      <c r="A19" s="59"/>
      <c r="B19" s="69"/>
      <c r="C19" s="190"/>
    </row>
    <row r="20" spans="1:3" x14ac:dyDescent="0.2">
      <c r="A20" s="70" t="s">
        <v>660</v>
      </c>
      <c r="B20" s="70"/>
      <c r="C20" s="183">
        <f>C5+C7-C15</f>
        <v>2996210.34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topLeftCell="A3" workbookViewId="0">
      <selection activeCell="C5" sqref="C5:C37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68" t="s">
        <v>662</v>
      </c>
      <c r="B1" s="169"/>
      <c r="C1" s="170"/>
    </row>
    <row r="2" spans="1:3" s="41" customFormat="1" ht="18.899999999999999" customHeight="1" x14ac:dyDescent="0.3">
      <c r="A2" s="171" t="s">
        <v>615</v>
      </c>
      <c r="B2" s="172"/>
      <c r="C2" s="173"/>
    </row>
    <row r="3" spans="1:3" s="41" customFormat="1" ht="18.899999999999999" customHeight="1" x14ac:dyDescent="0.3">
      <c r="A3" s="171" t="s">
        <v>663</v>
      </c>
      <c r="B3" s="174"/>
      <c r="C3" s="173"/>
    </row>
    <row r="4" spans="1:3" s="42" customFormat="1" x14ac:dyDescent="0.2">
      <c r="A4" s="165" t="s">
        <v>614</v>
      </c>
      <c r="B4" s="166"/>
      <c r="C4" s="167"/>
    </row>
    <row r="5" spans="1:3" x14ac:dyDescent="0.2">
      <c r="A5" s="79" t="s">
        <v>534</v>
      </c>
      <c r="B5" s="58"/>
      <c r="C5" s="180">
        <v>2978128.07</v>
      </c>
    </row>
    <row r="6" spans="1:3" x14ac:dyDescent="0.2">
      <c r="A6" s="75"/>
      <c r="B6" s="60"/>
      <c r="C6" s="191"/>
    </row>
    <row r="7" spans="1:3" x14ac:dyDescent="0.2">
      <c r="A7" s="66" t="s">
        <v>535</v>
      </c>
      <c r="B7" s="76"/>
      <c r="C7" s="187">
        <f>SUM(C8:C28)</f>
        <v>1006548.0599999999</v>
      </c>
    </row>
    <row r="8" spans="1:3" x14ac:dyDescent="0.2">
      <c r="A8" s="122">
        <v>2.1</v>
      </c>
      <c r="B8" s="80" t="s">
        <v>370</v>
      </c>
      <c r="C8" s="185">
        <v>0</v>
      </c>
    </row>
    <row r="9" spans="1:3" x14ac:dyDescent="0.2">
      <c r="A9" s="122">
        <v>2.2000000000000002</v>
      </c>
      <c r="B9" s="80" t="s">
        <v>367</v>
      </c>
      <c r="C9" s="185">
        <v>0</v>
      </c>
    </row>
    <row r="10" spans="1:3" x14ac:dyDescent="0.2">
      <c r="A10" s="84">
        <v>2.2999999999999998</v>
      </c>
      <c r="B10" s="74" t="s">
        <v>237</v>
      </c>
      <c r="C10" s="185">
        <v>162378.87</v>
      </c>
    </row>
    <row r="11" spans="1:3" x14ac:dyDescent="0.2">
      <c r="A11" s="84">
        <v>2.4</v>
      </c>
      <c r="B11" s="74" t="s">
        <v>238</v>
      </c>
      <c r="C11" s="185">
        <v>844169.19</v>
      </c>
    </row>
    <row r="12" spans="1:3" x14ac:dyDescent="0.2">
      <c r="A12" s="84">
        <v>2.5</v>
      </c>
      <c r="B12" s="74" t="s">
        <v>239</v>
      </c>
      <c r="C12" s="185">
        <v>0</v>
      </c>
    </row>
    <row r="13" spans="1:3" x14ac:dyDescent="0.2">
      <c r="A13" s="84">
        <v>2.6</v>
      </c>
      <c r="B13" s="74" t="s">
        <v>240</v>
      </c>
      <c r="C13" s="185">
        <v>0</v>
      </c>
    </row>
    <row r="14" spans="1:3" x14ac:dyDescent="0.2">
      <c r="A14" s="84">
        <v>2.7</v>
      </c>
      <c r="B14" s="74" t="s">
        <v>241</v>
      </c>
      <c r="C14" s="185">
        <v>0</v>
      </c>
    </row>
    <row r="15" spans="1:3" x14ac:dyDescent="0.2">
      <c r="A15" s="84">
        <v>2.8</v>
      </c>
      <c r="B15" s="74" t="s">
        <v>242</v>
      </c>
      <c r="C15" s="185">
        <v>0</v>
      </c>
    </row>
    <row r="16" spans="1:3" x14ac:dyDescent="0.2">
      <c r="A16" s="84">
        <v>2.9</v>
      </c>
      <c r="B16" s="74" t="s">
        <v>244</v>
      </c>
      <c r="C16" s="185">
        <v>0</v>
      </c>
    </row>
    <row r="17" spans="1:3" x14ac:dyDescent="0.2">
      <c r="A17" s="84" t="s">
        <v>536</v>
      </c>
      <c r="B17" s="74" t="s">
        <v>537</v>
      </c>
      <c r="C17" s="185">
        <v>0</v>
      </c>
    </row>
    <row r="18" spans="1:3" x14ac:dyDescent="0.2">
      <c r="A18" s="84" t="s">
        <v>562</v>
      </c>
      <c r="B18" s="74" t="s">
        <v>246</v>
      </c>
      <c r="C18" s="185">
        <v>0</v>
      </c>
    </row>
    <row r="19" spans="1:3" x14ac:dyDescent="0.2">
      <c r="A19" s="84" t="s">
        <v>563</v>
      </c>
      <c r="B19" s="74" t="s">
        <v>538</v>
      </c>
      <c r="C19" s="185">
        <v>0</v>
      </c>
    </row>
    <row r="20" spans="1:3" x14ac:dyDescent="0.2">
      <c r="A20" s="84" t="s">
        <v>564</v>
      </c>
      <c r="B20" s="74" t="s">
        <v>539</v>
      </c>
      <c r="C20" s="185">
        <v>0</v>
      </c>
    </row>
    <row r="21" spans="1:3" x14ac:dyDescent="0.2">
      <c r="A21" s="84" t="s">
        <v>565</v>
      </c>
      <c r="B21" s="74" t="s">
        <v>540</v>
      </c>
      <c r="C21" s="185">
        <v>0</v>
      </c>
    </row>
    <row r="22" spans="1:3" x14ac:dyDescent="0.2">
      <c r="A22" s="84" t="s">
        <v>541</v>
      </c>
      <c r="B22" s="74" t="s">
        <v>542</v>
      </c>
      <c r="C22" s="185">
        <v>0</v>
      </c>
    </row>
    <row r="23" spans="1:3" x14ac:dyDescent="0.2">
      <c r="A23" s="84" t="s">
        <v>543</v>
      </c>
      <c r="B23" s="74" t="s">
        <v>544</v>
      </c>
      <c r="C23" s="185">
        <v>0</v>
      </c>
    </row>
    <row r="24" spans="1:3" x14ac:dyDescent="0.2">
      <c r="A24" s="84" t="s">
        <v>545</v>
      </c>
      <c r="B24" s="74" t="s">
        <v>546</v>
      </c>
      <c r="C24" s="185">
        <v>0</v>
      </c>
    </row>
    <row r="25" spans="1:3" x14ac:dyDescent="0.2">
      <c r="A25" s="84" t="s">
        <v>547</v>
      </c>
      <c r="B25" s="74" t="s">
        <v>548</v>
      </c>
      <c r="C25" s="185">
        <v>0</v>
      </c>
    </row>
    <row r="26" spans="1:3" x14ac:dyDescent="0.2">
      <c r="A26" s="84" t="s">
        <v>549</v>
      </c>
      <c r="B26" s="74" t="s">
        <v>550</v>
      </c>
      <c r="C26" s="185">
        <v>0</v>
      </c>
    </row>
    <row r="27" spans="1:3" x14ac:dyDescent="0.2">
      <c r="A27" s="84" t="s">
        <v>551</v>
      </c>
      <c r="B27" s="74" t="s">
        <v>552</v>
      </c>
      <c r="C27" s="185">
        <v>0</v>
      </c>
    </row>
    <row r="28" spans="1:3" x14ac:dyDescent="0.2">
      <c r="A28" s="84" t="s">
        <v>553</v>
      </c>
      <c r="B28" s="80" t="s">
        <v>554</v>
      </c>
      <c r="C28" s="185">
        <v>0</v>
      </c>
    </row>
    <row r="29" spans="1:3" x14ac:dyDescent="0.2">
      <c r="A29" s="85"/>
      <c r="B29" s="81"/>
      <c r="C29" s="193"/>
    </row>
    <row r="30" spans="1:3" x14ac:dyDescent="0.2">
      <c r="A30" s="82" t="s">
        <v>555</v>
      </c>
      <c r="B30" s="83"/>
      <c r="C30" s="186">
        <f>SUM(C31:C35)</f>
        <v>68090.38</v>
      </c>
    </row>
    <row r="31" spans="1:3" x14ac:dyDescent="0.2">
      <c r="A31" s="84" t="s">
        <v>556</v>
      </c>
      <c r="B31" s="74" t="s">
        <v>439</v>
      </c>
      <c r="C31" s="185">
        <v>68090.38</v>
      </c>
    </row>
    <row r="32" spans="1:3" x14ac:dyDescent="0.2">
      <c r="A32" s="84" t="s">
        <v>557</v>
      </c>
      <c r="B32" s="74" t="s">
        <v>80</v>
      </c>
      <c r="C32" s="185">
        <v>0</v>
      </c>
    </row>
    <row r="33" spans="1:3" x14ac:dyDescent="0.2">
      <c r="A33" s="84" t="s">
        <v>558</v>
      </c>
      <c r="B33" s="74" t="s">
        <v>449</v>
      </c>
      <c r="C33" s="185">
        <v>0</v>
      </c>
    </row>
    <row r="34" spans="1:3" x14ac:dyDescent="0.2">
      <c r="A34" s="84" t="s">
        <v>559</v>
      </c>
      <c r="B34" s="74" t="s">
        <v>455</v>
      </c>
      <c r="C34" s="185">
        <v>0</v>
      </c>
    </row>
    <row r="35" spans="1:3" x14ac:dyDescent="0.2">
      <c r="A35" s="84" t="s">
        <v>560</v>
      </c>
      <c r="B35" s="80" t="s">
        <v>561</v>
      </c>
      <c r="C35" s="184">
        <v>0</v>
      </c>
    </row>
    <row r="36" spans="1:3" x14ac:dyDescent="0.2">
      <c r="A36" s="75"/>
      <c r="B36" s="77"/>
      <c r="C36" s="192"/>
    </row>
    <row r="37" spans="1:3" x14ac:dyDescent="0.2">
      <c r="A37" s="78" t="s">
        <v>661</v>
      </c>
      <c r="B37" s="58"/>
      <c r="C37" s="183">
        <f>C5-C7+C30</f>
        <v>2039670.3899999997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opLeftCell="A10" workbookViewId="0">
      <selection activeCell="E15" sqref="E15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57" t="s">
        <v>662</v>
      </c>
      <c r="B1" s="175"/>
      <c r="C1" s="175"/>
      <c r="D1" s="175"/>
      <c r="E1" s="175"/>
      <c r="F1" s="175"/>
      <c r="G1" s="27" t="s">
        <v>605</v>
      </c>
      <c r="H1" s="28">
        <v>2023</v>
      </c>
    </row>
    <row r="2" spans="1:10" ht="18.899999999999999" customHeight="1" x14ac:dyDescent="0.2">
      <c r="A2" s="157" t="s">
        <v>616</v>
      </c>
      <c r="B2" s="175"/>
      <c r="C2" s="175"/>
      <c r="D2" s="175"/>
      <c r="E2" s="175"/>
      <c r="F2" s="175"/>
      <c r="G2" s="27" t="s">
        <v>606</v>
      </c>
      <c r="H2" s="28" t="s">
        <v>608</v>
      </c>
    </row>
    <row r="3" spans="1:10" ht="18.899999999999999" customHeight="1" x14ac:dyDescent="0.2">
      <c r="A3" s="176" t="s">
        <v>663</v>
      </c>
      <c r="B3" s="177"/>
      <c r="C3" s="177"/>
      <c r="D3" s="177"/>
      <c r="E3" s="177"/>
      <c r="F3" s="177"/>
      <c r="G3" s="27" t="s">
        <v>607</v>
      </c>
      <c r="H3" s="28">
        <v>4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2030725.51</v>
      </c>
      <c r="E36" s="34">
        <v>0</v>
      </c>
      <c r="F36" s="34">
        <f t="shared" si="0"/>
        <v>2030725.51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4969306.46</v>
      </c>
      <c r="E37" s="34">
        <v>-4003821.63</v>
      </c>
      <c r="F37" s="34">
        <f t="shared" si="0"/>
        <v>965484.83000000007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1973096.12</v>
      </c>
      <c r="E38" s="34">
        <v>-1973096.12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-986548.06</v>
      </c>
      <c r="E39" s="34">
        <v>986548.06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-3147293.45</v>
      </c>
      <c r="E40" s="34">
        <v>151083.10999999999</v>
      </c>
      <c r="F40" s="34">
        <f t="shared" si="0"/>
        <v>-2996210.3400000003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-2030725.51</v>
      </c>
      <c r="F41" s="34">
        <f t="shared" si="0"/>
        <v>-2030725.51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3222273.87</v>
      </c>
      <c r="E42" s="34">
        <v>-4169676.43</v>
      </c>
      <c r="F42" s="34">
        <f t="shared" si="0"/>
        <v>-947402.56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1191548.3600000001</v>
      </c>
      <c r="E43" s="34">
        <v>-1191548.3600000001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2952608.66</v>
      </c>
      <c r="E44" s="34">
        <v>-2952608.66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3664731.61</v>
      </c>
      <c r="E45" s="34">
        <v>-3664731.61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791983.52</v>
      </c>
      <c r="E46" s="34">
        <v>-791983.52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791983.52</v>
      </c>
      <c r="E47" s="34">
        <v>2186144.5499999998</v>
      </c>
      <c r="F47" s="34">
        <f t="shared" si="0"/>
        <v>2978128.07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09" t="s">
        <v>50</v>
      </c>
      <c r="C1" s="110"/>
      <c r="D1" s="110"/>
      <c r="E1" s="111"/>
    </row>
    <row r="2" spans="1:8" ht="15" customHeight="1" x14ac:dyDescent="0.2">
      <c r="A2" s="2" t="s">
        <v>31</v>
      </c>
    </row>
    <row r="3" spans="1:8" x14ac:dyDescent="0.2">
      <c r="A3" s="1"/>
    </row>
    <row r="4" spans="1:8" s="113" customFormat="1" x14ac:dyDescent="0.2">
      <c r="A4" s="112" t="s">
        <v>33</v>
      </c>
    </row>
    <row r="5" spans="1:8" s="113" customFormat="1" ht="39.9" customHeight="1" x14ac:dyDescent="0.2">
      <c r="A5" s="178" t="s">
        <v>34</v>
      </c>
      <c r="B5" s="178"/>
      <c r="C5" s="178"/>
      <c r="D5" s="178"/>
      <c r="E5" s="178"/>
      <c r="H5" s="114"/>
    </row>
    <row r="6" spans="1:8" s="113" customFormat="1" x14ac:dyDescent="0.2">
      <c r="A6" s="115"/>
      <c r="B6" s="115"/>
      <c r="C6" s="115"/>
      <c r="D6" s="115"/>
      <c r="H6" s="114"/>
    </row>
    <row r="7" spans="1:8" s="113" customFormat="1" ht="13.2" x14ac:dyDescent="0.25">
      <c r="A7" s="114" t="s">
        <v>35</v>
      </c>
      <c r="B7" s="114"/>
      <c r="C7" s="114"/>
      <c r="D7" s="114"/>
    </row>
    <row r="8" spans="1:8" s="113" customFormat="1" x14ac:dyDescent="0.2">
      <c r="A8" s="114"/>
      <c r="B8" s="114"/>
      <c r="C8" s="114"/>
      <c r="D8" s="114"/>
    </row>
    <row r="9" spans="1:8" s="113" customFormat="1" x14ac:dyDescent="0.2">
      <c r="A9" s="128" t="s">
        <v>123</v>
      </c>
      <c r="B9" s="114"/>
      <c r="C9" s="114"/>
      <c r="D9" s="114"/>
    </row>
    <row r="10" spans="1:8" s="113" customFormat="1" ht="26.1" customHeight="1" x14ac:dyDescent="0.2">
      <c r="A10" s="116" t="s">
        <v>592</v>
      </c>
      <c r="B10" s="179" t="s">
        <v>36</v>
      </c>
      <c r="C10" s="179"/>
      <c r="D10" s="179"/>
      <c r="E10" s="179"/>
    </row>
    <row r="11" spans="1:8" s="113" customFormat="1" ht="12.9" customHeight="1" x14ac:dyDescent="0.2">
      <c r="A11" s="117" t="s">
        <v>593</v>
      </c>
      <c r="B11" s="118" t="s">
        <v>37</v>
      </c>
      <c r="C11" s="118"/>
      <c r="D11" s="118"/>
      <c r="E11" s="118"/>
    </row>
    <row r="12" spans="1:8" s="113" customFormat="1" ht="26.1" customHeight="1" x14ac:dyDescent="0.2">
      <c r="A12" s="117" t="s">
        <v>594</v>
      </c>
      <c r="B12" s="179" t="s">
        <v>38</v>
      </c>
      <c r="C12" s="179"/>
      <c r="D12" s="179"/>
      <c r="E12" s="179"/>
    </row>
    <row r="13" spans="1:8" s="113" customFormat="1" ht="26.1" customHeight="1" x14ac:dyDescent="0.2">
      <c r="A13" s="117" t="s">
        <v>595</v>
      </c>
      <c r="B13" s="179" t="s">
        <v>39</v>
      </c>
      <c r="C13" s="179"/>
      <c r="D13" s="179"/>
      <c r="E13" s="179"/>
    </row>
    <row r="14" spans="1:8" s="113" customFormat="1" ht="11.25" customHeight="1" x14ac:dyDescent="0.2">
      <c r="A14" s="119"/>
      <c r="B14" s="120"/>
      <c r="C14" s="120"/>
      <c r="D14" s="120"/>
      <c r="E14" s="120"/>
    </row>
    <row r="15" spans="1:8" s="113" customFormat="1" ht="39" customHeight="1" x14ac:dyDescent="0.2">
      <c r="A15" s="116" t="s">
        <v>596</v>
      </c>
      <c r="B15" s="118" t="s">
        <v>40</v>
      </c>
    </row>
    <row r="16" spans="1:8" s="113" customFormat="1" ht="12.9" customHeight="1" x14ac:dyDescent="0.2">
      <c r="A16" s="117" t="s">
        <v>597</v>
      </c>
    </row>
    <row r="17" spans="1:4" s="113" customFormat="1" ht="12.9" customHeight="1" x14ac:dyDescent="0.2">
      <c r="A17" s="118"/>
    </row>
    <row r="18" spans="1:4" s="113" customFormat="1" ht="12.9" customHeight="1" x14ac:dyDescent="0.2">
      <c r="A18" s="128" t="s">
        <v>95</v>
      </c>
    </row>
    <row r="19" spans="1:4" s="113" customFormat="1" ht="12.9" customHeight="1" x14ac:dyDescent="0.2">
      <c r="A19" s="121" t="s">
        <v>598</v>
      </c>
    </row>
    <row r="20" spans="1:4" s="113" customFormat="1" ht="12.9" customHeight="1" x14ac:dyDescent="0.2">
      <c r="A20" s="121" t="s">
        <v>599</v>
      </c>
    </row>
    <row r="21" spans="1:4" s="113" customFormat="1" x14ac:dyDescent="0.2">
      <c r="A21" s="114"/>
    </row>
    <row r="22" spans="1:4" s="113" customFormat="1" x14ac:dyDescent="0.2">
      <c r="A22" s="114" t="s">
        <v>516</v>
      </c>
      <c r="B22" s="114"/>
      <c r="C22" s="114"/>
      <c r="D22" s="114"/>
    </row>
    <row r="23" spans="1:4" s="113" customFormat="1" x14ac:dyDescent="0.2">
      <c r="A23" s="114" t="s">
        <v>517</v>
      </c>
      <c r="B23" s="114"/>
      <c r="C23" s="114"/>
      <c r="D23" s="114"/>
    </row>
    <row r="24" spans="1:4" s="113" customFormat="1" x14ac:dyDescent="0.2">
      <c r="A24" s="114" t="s">
        <v>518</v>
      </c>
      <c r="B24" s="114"/>
      <c r="C24" s="114"/>
      <c r="D24" s="114"/>
    </row>
    <row r="25" spans="1:4" s="113" customFormat="1" x14ac:dyDescent="0.2">
      <c r="A25" s="114" t="s">
        <v>519</v>
      </c>
      <c r="B25" s="114"/>
      <c r="C25" s="114"/>
      <c r="D25" s="114"/>
    </row>
    <row r="26" spans="1:4" s="113" customFormat="1" x14ac:dyDescent="0.2">
      <c r="A26" s="114" t="s">
        <v>520</v>
      </c>
      <c r="B26" s="114"/>
      <c r="C26" s="114"/>
      <c r="D26" s="114"/>
    </row>
    <row r="27" spans="1:4" s="113" customFormat="1" x14ac:dyDescent="0.2">
      <c r="A27" s="114"/>
      <c r="B27" s="114"/>
      <c r="C27" s="114"/>
      <c r="D27" s="114"/>
    </row>
    <row r="28" spans="1:4" s="113" customFormat="1" ht="12" x14ac:dyDescent="0.25">
      <c r="A28" s="119" t="s">
        <v>96</v>
      </c>
      <c r="B28" s="114"/>
      <c r="C28" s="114"/>
      <c r="D28" s="114"/>
    </row>
    <row r="29" spans="1:4" s="113" customFormat="1" x14ac:dyDescent="0.2">
      <c r="A29" s="114"/>
      <c r="B29" s="114"/>
      <c r="C29" s="114"/>
      <c r="D29" s="114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activeCell="E15" sqref="E15:G15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55" t="s">
        <v>662</v>
      </c>
      <c r="B1" s="156"/>
      <c r="C1" s="156"/>
      <c r="D1" s="156"/>
      <c r="E1" s="156"/>
      <c r="F1" s="156"/>
      <c r="G1" s="14" t="s">
        <v>605</v>
      </c>
      <c r="H1" s="25">
        <v>2023</v>
      </c>
    </row>
    <row r="2" spans="1:8" s="16" customFormat="1" ht="18.899999999999999" customHeight="1" x14ac:dyDescent="0.3">
      <c r="A2" s="155" t="s">
        <v>609</v>
      </c>
      <c r="B2" s="156"/>
      <c r="C2" s="156"/>
      <c r="D2" s="156"/>
      <c r="E2" s="156"/>
      <c r="F2" s="156"/>
      <c r="G2" s="14" t="s">
        <v>606</v>
      </c>
      <c r="H2" s="25" t="s">
        <v>608</v>
      </c>
    </row>
    <row r="3" spans="1:8" s="16" customFormat="1" ht="18.899999999999999" customHeight="1" x14ac:dyDescent="0.3">
      <c r="A3" s="155" t="s">
        <v>663</v>
      </c>
      <c r="B3" s="156"/>
      <c r="C3" s="156"/>
      <c r="D3" s="156"/>
      <c r="E3" s="156"/>
      <c r="F3" s="156"/>
      <c r="G3" s="14" t="s">
        <v>607</v>
      </c>
      <c r="H3" s="25">
        <v>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-5204.49</v>
      </c>
      <c r="D15" s="24">
        <v>-4042.58</v>
      </c>
      <c r="E15" s="188">
        <v>-5079.1499999999996</v>
      </c>
      <c r="F15" s="188">
        <v>22161.63</v>
      </c>
      <c r="G15" s="188">
        <v>81404.88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169530.16</v>
      </c>
      <c r="D20" s="24">
        <v>169530.16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6983.2</v>
      </c>
      <c r="D23" s="24">
        <v>6983.2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903650.22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903650.22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1504155.04</v>
      </c>
      <c r="D62" s="24">
        <f t="shared" ref="D62:E62" si="0">SUM(D63:D70)</f>
        <v>36014.959999999999</v>
      </c>
      <c r="E62" s="24">
        <f t="shared" si="0"/>
        <v>287531.56</v>
      </c>
    </row>
    <row r="63" spans="1:9" x14ac:dyDescent="0.2">
      <c r="A63" s="22">
        <v>1241</v>
      </c>
      <c r="B63" s="20" t="s">
        <v>237</v>
      </c>
      <c r="C63" s="24">
        <v>548411.93999999994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854669.19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71001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36014.959999999999</v>
      </c>
      <c r="E67" s="24">
        <v>287531.56</v>
      </c>
    </row>
    <row r="68" spans="1:9" x14ac:dyDescent="0.2">
      <c r="A68" s="22">
        <v>1246</v>
      </c>
      <c r="B68" s="20" t="s">
        <v>242</v>
      </c>
      <c r="C68" s="24">
        <v>20576.86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9496.0499999999993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26050</v>
      </c>
      <c r="D74" s="24">
        <f>SUM(D75:D79)</f>
        <v>1953.75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26050</v>
      </c>
      <c r="D78" s="24">
        <v>1953.75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136126.33000000002</v>
      </c>
      <c r="D110" s="24">
        <f>SUM(D111:D119)</f>
        <v>136126.33000000002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2702.75</v>
      </c>
      <c r="D111" s="24">
        <f>C111</f>
        <v>2702.75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3130</v>
      </c>
      <c r="D112" s="24">
        <f t="shared" ref="D112:D119" si="1">C112</f>
        <v>3130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20230.78</v>
      </c>
      <c r="D117" s="24">
        <f t="shared" si="1"/>
        <v>20230.78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110062.8</v>
      </c>
      <c r="D119" s="24">
        <f t="shared" si="1"/>
        <v>110062.8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1" t="s">
        <v>188</v>
      </c>
      <c r="B2" s="92" t="s">
        <v>50</v>
      </c>
    </row>
    <row r="3" spans="1:2" x14ac:dyDescent="0.2">
      <c r="A3" s="93"/>
      <c r="B3" s="94"/>
    </row>
    <row r="4" spans="1:2" ht="15" customHeight="1" x14ac:dyDescent="0.2">
      <c r="A4" s="95" t="s">
        <v>1</v>
      </c>
      <c r="B4" s="96" t="s">
        <v>78</v>
      </c>
    </row>
    <row r="5" spans="1:2" ht="15" customHeight="1" x14ac:dyDescent="0.2">
      <c r="A5" s="97"/>
      <c r="B5" s="96" t="s">
        <v>51</v>
      </c>
    </row>
    <row r="6" spans="1:2" ht="15" customHeight="1" x14ac:dyDescent="0.2">
      <c r="A6" s="97"/>
      <c r="B6" s="98" t="s">
        <v>147</v>
      </c>
    </row>
    <row r="7" spans="1:2" ht="15" customHeight="1" x14ac:dyDescent="0.2">
      <c r="A7" s="97"/>
      <c r="B7" s="96" t="s">
        <v>52</v>
      </c>
    </row>
    <row r="8" spans="1:2" x14ac:dyDescent="0.2">
      <c r="A8" s="97"/>
    </row>
    <row r="9" spans="1:2" ht="15" customHeight="1" x14ac:dyDescent="0.2">
      <c r="A9" s="95" t="s">
        <v>3</v>
      </c>
      <c r="B9" s="96" t="s">
        <v>587</v>
      </c>
    </row>
    <row r="10" spans="1:2" ht="15" customHeight="1" x14ac:dyDescent="0.2">
      <c r="A10" s="97"/>
      <c r="B10" s="96" t="s">
        <v>588</v>
      </c>
    </row>
    <row r="11" spans="1:2" ht="15" customHeight="1" x14ac:dyDescent="0.2">
      <c r="A11" s="97"/>
      <c r="B11" s="96" t="s">
        <v>125</v>
      </c>
    </row>
    <row r="12" spans="1:2" ht="15" customHeight="1" x14ac:dyDescent="0.2">
      <c r="A12" s="97"/>
      <c r="B12" s="96" t="s">
        <v>124</v>
      </c>
    </row>
    <row r="13" spans="1:2" ht="15" customHeight="1" x14ac:dyDescent="0.2">
      <c r="A13" s="97"/>
      <c r="B13" s="96" t="s">
        <v>126</v>
      </c>
    </row>
    <row r="14" spans="1:2" x14ac:dyDescent="0.2">
      <c r="A14" s="97"/>
    </row>
    <row r="15" spans="1:2" ht="15" customHeight="1" x14ac:dyDescent="0.2">
      <c r="A15" s="95" t="s">
        <v>5</v>
      </c>
      <c r="B15" s="99" t="s">
        <v>53</v>
      </c>
    </row>
    <row r="16" spans="1:2" ht="15" customHeight="1" x14ac:dyDescent="0.2">
      <c r="A16" s="97"/>
      <c r="B16" s="99" t="s">
        <v>54</v>
      </c>
    </row>
    <row r="17" spans="1:2" ht="15" customHeight="1" x14ac:dyDescent="0.2">
      <c r="A17" s="97"/>
      <c r="B17" s="99" t="s">
        <v>55</v>
      </c>
    </row>
    <row r="18" spans="1:2" ht="15" customHeight="1" x14ac:dyDescent="0.2">
      <c r="A18" s="97"/>
      <c r="B18" s="96" t="s">
        <v>56</v>
      </c>
    </row>
    <row r="19" spans="1:2" ht="15" customHeight="1" x14ac:dyDescent="0.2">
      <c r="A19" s="97"/>
      <c r="B19" s="100" t="s">
        <v>135</v>
      </c>
    </row>
    <row r="20" spans="1:2" x14ac:dyDescent="0.2">
      <c r="A20" s="97"/>
    </row>
    <row r="21" spans="1:2" ht="15" customHeight="1" x14ac:dyDescent="0.2">
      <c r="A21" s="95" t="s">
        <v>131</v>
      </c>
      <c r="B21" s="1" t="s">
        <v>186</v>
      </c>
    </row>
    <row r="22" spans="1:2" ht="15" customHeight="1" x14ac:dyDescent="0.2">
      <c r="A22" s="97"/>
      <c r="B22" s="101" t="s">
        <v>187</v>
      </c>
    </row>
    <row r="23" spans="1:2" x14ac:dyDescent="0.2">
      <c r="A23" s="97"/>
    </row>
    <row r="24" spans="1:2" ht="15" customHeight="1" x14ac:dyDescent="0.2">
      <c r="A24" s="95" t="s">
        <v>7</v>
      </c>
      <c r="B24" s="100" t="s">
        <v>57</v>
      </c>
    </row>
    <row r="25" spans="1:2" ht="15" customHeight="1" x14ac:dyDescent="0.2">
      <c r="A25" s="97"/>
      <c r="B25" s="100" t="s">
        <v>127</v>
      </c>
    </row>
    <row r="26" spans="1:2" ht="15" customHeight="1" x14ac:dyDescent="0.2">
      <c r="A26" s="97"/>
      <c r="B26" s="100" t="s">
        <v>128</v>
      </c>
    </row>
    <row r="27" spans="1:2" x14ac:dyDescent="0.2">
      <c r="A27" s="97"/>
    </row>
    <row r="28" spans="1:2" ht="15" customHeight="1" x14ac:dyDescent="0.2">
      <c r="A28" s="95" t="s">
        <v>8</v>
      </c>
      <c r="B28" s="100" t="s">
        <v>58</v>
      </c>
    </row>
    <row r="29" spans="1:2" ht="15" customHeight="1" x14ac:dyDescent="0.2">
      <c r="A29" s="97"/>
      <c r="B29" s="100" t="s">
        <v>134</v>
      </c>
    </row>
    <row r="30" spans="1:2" ht="15" customHeight="1" x14ac:dyDescent="0.2">
      <c r="A30" s="97"/>
      <c r="B30" s="100" t="s">
        <v>59</v>
      </c>
    </row>
    <row r="31" spans="1:2" ht="15" customHeight="1" x14ac:dyDescent="0.2">
      <c r="A31" s="97"/>
      <c r="B31" s="102" t="s">
        <v>60</v>
      </c>
    </row>
    <row r="32" spans="1:2" x14ac:dyDescent="0.2">
      <c r="A32" s="97"/>
    </row>
    <row r="33" spans="1:2" ht="15" customHeight="1" x14ac:dyDescent="0.2">
      <c r="A33" s="95" t="s">
        <v>9</v>
      </c>
      <c r="B33" s="100" t="s">
        <v>61</v>
      </c>
    </row>
    <row r="34" spans="1:2" ht="15" customHeight="1" x14ac:dyDescent="0.2">
      <c r="A34" s="97"/>
      <c r="B34" s="100" t="s">
        <v>62</v>
      </c>
    </row>
    <row r="35" spans="1:2" x14ac:dyDescent="0.2">
      <c r="A35" s="97"/>
    </row>
    <row r="36" spans="1:2" ht="15" customHeight="1" x14ac:dyDescent="0.2">
      <c r="A36" s="95" t="s">
        <v>11</v>
      </c>
      <c r="B36" s="96" t="s">
        <v>129</v>
      </c>
    </row>
    <row r="37" spans="1:2" ht="15" customHeight="1" x14ac:dyDescent="0.2">
      <c r="A37" s="97"/>
      <c r="B37" s="96" t="s">
        <v>136</v>
      </c>
    </row>
    <row r="38" spans="1:2" ht="15" customHeight="1" x14ac:dyDescent="0.2">
      <c r="A38" s="97"/>
      <c r="B38" s="103" t="s">
        <v>189</v>
      </c>
    </row>
    <row r="39" spans="1:2" ht="15" customHeight="1" x14ac:dyDescent="0.2">
      <c r="A39" s="97"/>
      <c r="B39" s="96" t="s">
        <v>190</v>
      </c>
    </row>
    <row r="40" spans="1:2" ht="15" customHeight="1" x14ac:dyDescent="0.2">
      <c r="A40" s="97"/>
      <c r="B40" s="96" t="s">
        <v>132</v>
      </c>
    </row>
    <row r="41" spans="1:2" ht="15" customHeight="1" x14ac:dyDescent="0.2">
      <c r="A41" s="97"/>
      <c r="B41" s="96" t="s">
        <v>133</v>
      </c>
    </row>
    <row r="42" spans="1:2" x14ac:dyDescent="0.2">
      <c r="A42" s="97"/>
    </row>
    <row r="43" spans="1:2" ht="15" customHeight="1" x14ac:dyDescent="0.2">
      <c r="A43" s="95" t="s">
        <v>13</v>
      </c>
      <c r="B43" s="96" t="s">
        <v>137</v>
      </c>
    </row>
    <row r="44" spans="1:2" ht="15" customHeight="1" x14ac:dyDescent="0.2">
      <c r="A44" s="97"/>
      <c r="B44" s="96" t="s">
        <v>140</v>
      </c>
    </row>
    <row r="45" spans="1:2" ht="15" customHeight="1" x14ac:dyDescent="0.2">
      <c r="A45" s="97"/>
      <c r="B45" s="103" t="s">
        <v>191</v>
      </c>
    </row>
    <row r="46" spans="1:2" ht="15" customHeight="1" x14ac:dyDescent="0.2">
      <c r="A46" s="97"/>
      <c r="B46" s="96" t="s">
        <v>192</v>
      </c>
    </row>
    <row r="47" spans="1:2" ht="15" customHeight="1" x14ac:dyDescent="0.2">
      <c r="A47" s="97"/>
      <c r="B47" s="96" t="s">
        <v>139</v>
      </c>
    </row>
    <row r="48" spans="1:2" ht="15" customHeight="1" x14ac:dyDescent="0.2">
      <c r="A48" s="97"/>
      <c r="B48" s="96" t="s">
        <v>138</v>
      </c>
    </row>
    <row r="49" spans="1:2" x14ac:dyDescent="0.2">
      <c r="A49" s="97"/>
    </row>
    <row r="50" spans="1:2" ht="25.5" customHeight="1" x14ac:dyDescent="0.2">
      <c r="A50" s="95" t="s">
        <v>15</v>
      </c>
      <c r="B50" s="98" t="s">
        <v>168</v>
      </c>
    </row>
    <row r="51" spans="1:2" x14ac:dyDescent="0.2">
      <c r="A51" s="97"/>
    </row>
    <row r="52" spans="1:2" ht="15" customHeight="1" x14ac:dyDescent="0.2">
      <c r="A52" s="95" t="s">
        <v>17</v>
      </c>
      <c r="B52" s="96" t="s">
        <v>63</v>
      </c>
    </row>
    <row r="53" spans="1:2" x14ac:dyDescent="0.2">
      <c r="A53" s="97"/>
    </row>
    <row r="54" spans="1:2" ht="15" customHeight="1" x14ac:dyDescent="0.2">
      <c r="A54" s="95" t="s">
        <v>18</v>
      </c>
      <c r="B54" s="99" t="s">
        <v>64</v>
      </c>
    </row>
    <row r="55" spans="1:2" ht="15" customHeight="1" x14ac:dyDescent="0.2">
      <c r="A55" s="97"/>
      <c r="B55" s="99" t="s">
        <v>65</v>
      </c>
    </row>
    <row r="56" spans="1:2" ht="15" customHeight="1" x14ac:dyDescent="0.2">
      <c r="A56" s="97"/>
      <c r="B56" s="99" t="s">
        <v>66</v>
      </c>
    </row>
    <row r="57" spans="1:2" ht="15" customHeight="1" x14ac:dyDescent="0.2">
      <c r="A57" s="97"/>
      <c r="B57" s="99" t="s">
        <v>67</v>
      </c>
    </row>
    <row r="58" spans="1:2" ht="15" customHeight="1" x14ac:dyDescent="0.2">
      <c r="A58" s="97"/>
      <c r="B58" s="99" t="s">
        <v>68</v>
      </c>
    </row>
    <row r="59" spans="1:2" x14ac:dyDescent="0.2">
      <c r="A59" s="97"/>
    </row>
    <row r="60" spans="1:2" ht="15" customHeight="1" x14ac:dyDescent="0.2">
      <c r="A60" s="95" t="s">
        <v>20</v>
      </c>
      <c r="B60" s="100" t="s">
        <v>69</v>
      </c>
    </row>
    <row r="61" spans="1:2" x14ac:dyDescent="0.2">
      <c r="A61" s="97"/>
      <c r="B61" s="100"/>
    </row>
    <row r="62" spans="1:2" ht="15" customHeight="1" x14ac:dyDescent="0.2">
      <c r="A62" s="95" t="s">
        <v>21</v>
      </c>
      <c r="B62" s="96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9" zoomScaleNormal="100" workbookViewId="0">
      <selection activeCell="B205" sqref="B205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53" t="s">
        <v>662</v>
      </c>
      <c r="B1" s="153"/>
      <c r="C1" s="153"/>
      <c r="D1" s="14" t="s">
        <v>605</v>
      </c>
      <c r="E1" s="25">
        <v>2023</v>
      </c>
    </row>
    <row r="2" spans="1:5" s="16" customFormat="1" ht="18.899999999999999" customHeight="1" x14ac:dyDescent="0.3">
      <c r="A2" s="153" t="s">
        <v>610</v>
      </c>
      <c r="B2" s="153"/>
      <c r="C2" s="153"/>
      <c r="D2" s="14" t="s">
        <v>606</v>
      </c>
      <c r="E2" s="25" t="s">
        <v>608</v>
      </c>
    </row>
    <row r="3" spans="1:5" s="16" customFormat="1" ht="18.899999999999999" customHeight="1" x14ac:dyDescent="0.3">
      <c r="A3" s="153" t="s">
        <v>663</v>
      </c>
      <c r="B3" s="153"/>
      <c r="C3" s="153"/>
      <c r="D3" s="14" t="s">
        <v>607</v>
      </c>
      <c r="E3" s="25">
        <v>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0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8937</v>
      </c>
      <c r="D8" s="86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86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86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86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86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86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86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86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86"/>
      <c r="E16" s="49"/>
    </row>
    <row r="17" spans="1:5" ht="20.399999999999999" x14ac:dyDescent="0.2">
      <c r="A17" s="50">
        <v>4118</v>
      </c>
      <c r="B17" s="52" t="s">
        <v>490</v>
      </c>
      <c r="C17" s="55">
        <v>0</v>
      </c>
      <c r="D17" s="86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86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86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86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86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86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86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86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86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86"/>
      <c r="E26" s="49"/>
    </row>
    <row r="27" spans="1:5" ht="20.399999999999999" x14ac:dyDescent="0.2">
      <c r="A27" s="50">
        <v>4132</v>
      </c>
      <c r="B27" s="52" t="s">
        <v>492</v>
      </c>
      <c r="C27" s="55">
        <v>0</v>
      </c>
      <c r="D27" s="86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86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86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86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86"/>
      <c r="E31" s="49"/>
    </row>
    <row r="32" spans="1:5" ht="20.399999999999999" x14ac:dyDescent="0.2">
      <c r="A32" s="50">
        <v>4145</v>
      </c>
      <c r="B32" s="52" t="s">
        <v>493</v>
      </c>
      <c r="C32" s="55">
        <v>0</v>
      </c>
      <c r="D32" s="86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86"/>
      <c r="E33" s="49"/>
    </row>
    <row r="34" spans="1:5" x14ac:dyDescent="0.2">
      <c r="A34" s="50">
        <v>4150</v>
      </c>
      <c r="B34" s="51" t="s">
        <v>494</v>
      </c>
      <c r="C34" s="55">
        <f>SUM(C35:C36)</f>
        <v>0</v>
      </c>
      <c r="D34" s="86"/>
      <c r="E34" s="49"/>
    </row>
    <row r="35" spans="1:5" x14ac:dyDescent="0.2">
      <c r="A35" s="50">
        <v>4151</v>
      </c>
      <c r="B35" s="51" t="s">
        <v>494</v>
      </c>
      <c r="C35" s="55">
        <v>0</v>
      </c>
      <c r="D35" s="86"/>
      <c r="E35" s="49"/>
    </row>
    <row r="36" spans="1:5" ht="20.399999999999999" x14ac:dyDescent="0.2">
      <c r="A36" s="50">
        <v>4154</v>
      </c>
      <c r="B36" s="52" t="s">
        <v>495</v>
      </c>
      <c r="C36" s="55">
        <v>0</v>
      </c>
      <c r="D36" s="86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86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86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86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86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86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86"/>
      <c r="E42" s="49"/>
    </row>
    <row r="43" spans="1:5" ht="20.399999999999999" x14ac:dyDescent="0.2">
      <c r="A43" s="50">
        <v>4166</v>
      </c>
      <c r="B43" s="52" t="s">
        <v>497</v>
      </c>
      <c r="C43" s="55">
        <v>0</v>
      </c>
      <c r="D43" s="86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86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86"/>
      <c r="E45" s="49"/>
    </row>
    <row r="46" spans="1:5" x14ac:dyDescent="0.2">
      <c r="A46" s="50">
        <v>4170</v>
      </c>
      <c r="B46" s="51" t="s">
        <v>600</v>
      </c>
      <c r="C46" s="55">
        <f>SUM(C47:C54)</f>
        <v>8937</v>
      </c>
      <c r="D46" s="86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86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86"/>
      <c r="E48" s="49"/>
    </row>
    <row r="49" spans="1:5" ht="20.399999999999999" x14ac:dyDescent="0.2">
      <c r="A49" s="50">
        <v>4173</v>
      </c>
      <c r="B49" s="52" t="s">
        <v>500</v>
      </c>
      <c r="C49" s="55">
        <v>8937</v>
      </c>
      <c r="D49" s="86"/>
      <c r="E49" s="49"/>
    </row>
    <row r="50" spans="1:5" ht="20.399999999999999" x14ac:dyDescent="0.2">
      <c r="A50" s="50">
        <v>4174</v>
      </c>
      <c r="B50" s="52" t="s">
        <v>501</v>
      </c>
      <c r="C50" s="55">
        <v>0</v>
      </c>
      <c r="D50" s="86"/>
      <c r="E50" s="49"/>
    </row>
    <row r="51" spans="1:5" ht="20.399999999999999" x14ac:dyDescent="0.2">
      <c r="A51" s="50">
        <v>4175</v>
      </c>
      <c r="B51" s="52" t="s">
        <v>502</v>
      </c>
      <c r="C51" s="55">
        <v>0</v>
      </c>
      <c r="D51" s="86"/>
      <c r="E51" s="49"/>
    </row>
    <row r="52" spans="1:5" ht="20.399999999999999" x14ac:dyDescent="0.2">
      <c r="A52" s="50">
        <v>4176</v>
      </c>
      <c r="B52" s="52" t="s">
        <v>503</v>
      </c>
      <c r="C52" s="55">
        <v>0</v>
      </c>
      <c r="D52" s="86"/>
      <c r="E52" s="49"/>
    </row>
    <row r="53" spans="1:5" ht="20.399999999999999" x14ac:dyDescent="0.2">
      <c r="A53" s="50">
        <v>4177</v>
      </c>
      <c r="B53" s="52" t="s">
        <v>504</v>
      </c>
      <c r="C53" s="55">
        <v>0</v>
      </c>
      <c r="D53" s="86"/>
      <c r="E53" s="49"/>
    </row>
    <row r="54" spans="1:5" x14ac:dyDescent="0.2">
      <c r="A54" s="50">
        <v>4178</v>
      </c>
      <c r="B54" s="52" t="s">
        <v>505</v>
      </c>
      <c r="C54" s="55">
        <v>0</v>
      </c>
      <c r="D54" s="86"/>
      <c r="E54" s="49"/>
    </row>
    <row r="55" spans="1:5" x14ac:dyDescent="0.2">
      <c r="A55" s="50"/>
      <c r="B55" s="52"/>
      <c r="C55" s="55"/>
      <c r="D55" s="86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0.6" x14ac:dyDescent="0.2">
      <c r="A58" s="50">
        <v>4200</v>
      </c>
      <c r="B58" s="52" t="s">
        <v>506</v>
      </c>
      <c r="C58" s="55">
        <f>+C59+C65</f>
        <v>2987273.34</v>
      </c>
      <c r="D58" s="86"/>
      <c r="E58" s="49"/>
    </row>
    <row r="59" spans="1:5" x14ac:dyDescent="0.2">
      <c r="A59" s="50">
        <v>4210</v>
      </c>
      <c r="B59" s="52" t="s">
        <v>507</v>
      </c>
      <c r="C59" s="55">
        <f>SUM(C60:C64)</f>
        <v>0</v>
      </c>
      <c r="D59" s="86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86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86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86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86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86"/>
      <c r="E64" s="49"/>
    </row>
    <row r="65" spans="1:5" x14ac:dyDescent="0.2">
      <c r="A65" s="50">
        <v>4220</v>
      </c>
      <c r="B65" s="51" t="s">
        <v>336</v>
      </c>
      <c r="C65" s="55">
        <f>SUM(C66:C69)</f>
        <v>2987273.34</v>
      </c>
      <c r="D65" s="86"/>
      <c r="E65" s="49"/>
    </row>
    <row r="66" spans="1:5" x14ac:dyDescent="0.2">
      <c r="A66" s="50">
        <v>4221</v>
      </c>
      <c r="B66" s="51" t="s">
        <v>337</v>
      </c>
      <c r="C66" s="55">
        <v>2987273.34</v>
      </c>
      <c r="D66" s="86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86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86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86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0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0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2039670.3900000001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1971580.01</v>
      </c>
      <c r="D99" s="57">
        <f>C99/$C$98</f>
        <v>0.96661696893094573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1518863.95</v>
      </c>
      <c r="D100" s="57">
        <f t="shared" ref="D100:D163" si="0">C100/$C$98</f>
        <v>0.74466146954263523</v>
      </c>
      <c r="E100" s="56"/>
    </row>
    <row r="101" spans="1:5" x14ac:dyDescent="0.2">
      <c r="A101" s="54">
        <v>5111</v>
      </c>
      <c r="B101" s="51" t="s">
        <v>361</v>
      </c>
      <c r="C101" s="55">
        <v>1180233.68</v>
      </c>
      <c r="D101" s="57">
        <f t="shared" si="0"/>
        <v>0.5786394143810657</v>
      </c>
      <c r="E101" s="56"/>
    </row>
    <row r="102" spans="1:5" x14ac:dyDescent="0.2">
      <c r="A102" s="54">
        <v>5112</v>
      </c>
      <c r="B102" s="51" t="s">
        <v>362</v>
      </c>
      <c r="C102" s="55">
        <v>128246</v>
      </c>
      <c r="D102" s="57">
        <f t="shared" si="0"/>
        <v>6.287584534675722E-2</v>
      </c>
      <c r="E102" s="56"/>
    </row>
    <row r="103" spans="1:5" x14ac:dyDescent="0.2">
      <c r="A103" s="54">
        <v>5113</v>
      </c>
      <c r="B103" s="51" t="s">
        <v>363</v>
      </c>
      <c r="C103" s="55">
        <v>175383.27</v>
      </c>
      <c r="D103" s="57">
        <f t="shared" si="0"/>
        <v>8.5986084251583397E-2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35001</v>
      </c>
      <c r="D105" s="57">
        <f t="shared" si="0"/>
        <v>1.7160125563228868E-2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200633.80000000002</v>
      </c>
      <c r="D107" s="57">
        <f t="shared" si="0"/>
        <v>9.8365795269499401E-2</v>
      </c>
      <c r="E107" s="56"/>
    </row>
    <row r="108" spans="1:5" x14ac:dyDescent="0.2">
      <c r="A108" s="54">
        <v>5121</v>
      </c>
      <c r="B108" s="51" t="s">
        <v>368</v>
      </c>
      <c r="C108" s="55">
        <v>53140.51</v>
      </c>
      <c r="D108" s="57">
        <f t="shared" si="0"/>
        <v>2.6053479160424543E-2</v>
      </c>
      <c r="E108" s="56"/>
    </row>
    <row r="109" spans="1:5" x14ac:dyDescent="0.2">
      <c r="A109" s="54">
        <v>5122</v>
      </c>
      <c r="B109" s="51" t="s">
        <v>369</v>
      </c>
      <c r="C109" s="55">
        <v>47165.64</v>
      </c>
      <c r="D109" s="57">
        <f t="shared" si="0"/>
        <v>2.3124148014915292E-2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3693.02</v>
      </c>
      <c r="D111" s="57">
        <f t="shared" si="0"/>
        <v>1.8105964660299842E-3</v>
      </c>
      <c r="E111" s="56"/>
    </row>
    <row r="112" spans="1:5" x14ac:dyDescent="0.2">
      <c r="A112" s="54">
        <v>5125</v>
      </c>
      <c r="B112" s="51" t="s">
        <v>372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373</v>
      </c>
      <c r="C113" s="55">
        <v>73096.460000000006</v>
      </c>
      <c r="D113" s="57">
        <f t="shared" si="0"/>
        <v>3.5837388412546405E-2</v>
      </c>
      <c r="E113" s="56"/>
    </row>
    <row r="114" spans="1:5" x14ac:dyDescent="0.2">
      <c r="A114" s="54">
        <v>5127</v>
      </c>
      <c r="B114" s="51" t="s">
        <v>374</v>
      </c>
      <c r="C114" s="55">
        <v>12367.17</v>
      </c>
      <c r="D114" s="57">
        <f t="shared" si="0"/>
        <v>6.0633179069682916E-3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11171</v>
      </c>
      <c r="D116" s="57">
        <f t="shared" si="0"/>
        <v>5.476865308614888E-3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252082.26</v>
      </c>
      <c r="D117" s="57">
        <f t="shared" si="0"/>
        <v>0.12358970411881108</v>
      </c>
      <c r="E117" s="56"/>
    </row>
    <row r="118" spans="1:5" x14ac:dyDescent="0.2">
      <c r="A118" s="54">
        <v>5131</v>
      </c>
      <c r="B118" s="51" t="s">
        <v>378</v>
      </c>
      <c r="C118" s="55">
        <v>16278</v>
      </c>
      <c r="D118" s="57">
        <f t="shared" si="0"/>
        <v>7.9807012347715648E-3</v>
      </c>
      <c r="E118" s="56"/>
    </row>
    <row r="119" spans="1:5" x14ac:dyDescent="0.2">
      <c r="A119" s="54">
        <v>5132</v>
      </c>
      <c r="B119" s="51" t="s">
        <v>379</v>
      </c>
      <c r="C119" s="55">
        <v>7343.99</v>
      </c>
      <c r="D119" s="57">
        <f t="shared" si="0"/>
        <v>3.6005768559497493E-3</v>
      </c>
      <c r="E119" s="56"/>
    </row>
    <row r="120" spans="1:5" x14ac:dyDescent="0.2">
      <c r="A120" s="54">
        <v>5133</v>
      </c>
      <c r="B120" s="51" t="s">
        <v>380</v>
      </c>
      <c r="C120" s="55">
        <v>10999.99</v>
      </c>
      <c r="D120" s="57">
        <f t="shared" si="0"/>
        <v>5.3930233305980379E-3</v>
      </c>
      <c r="E120" s="56"/>
    </row>
    <row r="121" spans="1:5" x14ac:dyDescent="0.2">
      <c r="A121" s="54">
        <v>5134</v>
      </c>
      <c r="B121" s="51" t="s">
        <v>381</v>
      </c>
      <c r="C121" s="55">
        <v>8561.68</v>
      </c>
      <c r="D121" s="57">
        <f t="shared" si="0"/>
        <v>4.1975801786287639E-3</v>
      </c>
      <c r="E121" s="56"/>
    </row>
    <row r="122" spans="1:5" x14ac:dyDescent="0.2">
      <c r="A122" s="54">
        <v>5135</v>
      </c>
      <c r="B122" s="51" t="s">
        <v>382</v>
      </c>
      <c r="C122" s="55">
        <v>8440.7999999999993</v>
      </c>
      <c r="D122" s="57">
        <f t="shared" si="0"/>
        <v>4.1383157010971752E-3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10625.1</v>
      </c>
      <c r="D124" s="57">
        <f t="shared" si="0"/>
        <v>5.2092240256524976E-3</v>
      </c>
      <c r="E124" s="56"/>
    </row>
    <row r="125" spans="1:5" x14ac:dyDescent="0.2">
      <c r="A125" s="54">
        <v>5138</v>
      </c>
      <c r="B125" s="51" t="s">
        <v>385</v>
      </c>
      <c r="C125" s="55">
        <v>142220.70000000001</v>
      </c>
      <c r="D125" s="57">
        <f t="shared" si="0"/>
        <v>6.9727295496994496E-2</v>
      </c>
      <c r="E125" s="56"/>
    </row>
    <row r="126" spans="1:5" x14ac:dyDescent="0.2">
      <c r="A126" s="54">
        <v>5139</v>
      </c>
      <c r="B126" s="51" t="s">
        <v>386</v>
      </c>
      <c r="C126" s="55">
        <v>47612</v>
      </c>
      <c r="D126" s="57">
        <f t="shared" si="0"/>
        <v>2.3342987295118793E-2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68090.38</v>
      </c>
      <c r="D185" s="57">
        <f t="shared" si="1"/>
        <v>3.3383031069054249E-2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68090.38</v>
      </c>
      <c r="D186" s="57">
        <f t="shared" si="1"/>
        <v>3.3383031069054249E-2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30121.67</v>
      </c>
      <c r="D189" s="57">
        <f t="shared" si="1"/>
        <v>1.4767910613243739E-2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36014.959999999999</v>
      </c>
      <c r="D191" s="57">
        <f t="shared" si="1"/>
        <v>1.7657245100273285E-2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1953.75</v>
      </c>
      <c r="D193" s="57">
        <f t="shared" si="1"/>
        <v>9.5787535553722473E-4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4"/>
    </row>
    <row r="2" spans="1:2" ht="15" customHeight="1" x14ac:dyDescent="0.2">
      <c r="A2" s="91" t="s">
        <v>188</v>
      </c>
      <c r="B2" s="92" t="s">
        <v>50</v>
      </c>
    </row>
    <row r="3" spans="1:2" x14ac:dyDescent="0.2">
      <c r="A3" s="13"/>
      <c r="B3" s="105"/>
    </row>
    <row r="4" spans="1:2" ht="14.1" customHeight="1" x14ac:dyDescent="0.2">
      <c r="A4" s="106" t="s">
        <v>569</v>
      </c>
      <c r="B4" s="96" t="s">
        <v>78</v>
      </c>
    </row>
    <row r="5" spans="1:2" ht="14.1" customHeight="1" x14ac:dyDescent="0.2">
      <c r="A5" s="97"/>
      <c r="B5" s="96" t="s">
        <v>51</v>
      </c>
    </row>
    <row r="6" spans="1:2" ht="14.1" customHeight="1" x14ac:dyDescent="0.2">
      <c r="A6" s="97"/>
      <c r="B6" s="96" t="s">
        <v>146</v>
      </c>
    </row>
    <row r="7" spans="1:2" ht="14.1" customHeight="1" x14ac:dyDescent="0.2">
      <c r="A7" s="97"/>
      <c r="B7" s="96" t="s">
        <v>63</v>
      </c>
    </row>
    <row r="8" spans="1:2" x14ac:dyDescent="0.2">
      <c r="A8" s="97"/>
    </row>
    <row r="9" spans="1:2" x14ac:dyDescent="0.2">
      <c r="A9" s="106" t="s">
        <v>570</v>
      </c>
      <c r="B9" s="98" t="s">
        <v>148</v>
      </c>
    </row>
    <row r="10" spans="1:2" ht="15" customHeight="1" x14ac:dyDescent="0.2">
      <c r="A10" s="97"/>
      <c r="B10" s="107" t="s">
        <v>63</v>
      </c>
    </row>
    <row r="11" spans="1:2" x14ac:dyDescent="0.2">
      <c r="A11" s="97"/>
    </row>
    <row r="12" spans="1:2" x14ac:dyDescent="0.2">
      <c r="A12" s="106" t="s">
        <v>572</v>
      </c>
      <c r="B12" s="98" t="s">
        <v>148</v>
      </c>
    </row>
    <row r="13" spans="1:2" ht="20.399999999999999" x14ac:dyDescent="0.2">
      <c r="A13" s="97"/>
      <c r="B13" s="98" t="s">
        <v>70</v>
      </c>
    </row>
    <row r="14" spans="1:2" x14ac:dyDescent="0.2">
      <c r="A14" s="97"/>
      <c r="B14" s="107" t="s">
        <v>63</v>
      </c>
    </row>
    <row r="15" spans="1:2" x14ac:dyDescent="0.2">
      <c r="A15" s="97"/>
    </row>
    <row r="16" spans="1:2" x14ac:dyDescent="0.2">
      <c r="A16" s="97"/>
    </row>
    <row r="17" spans="1:2" ht="15" customHeight="1" x14ac:dyDescent="0.2">
      <c r="A17" s="106" t="s">
        <v>573</v>
      </c>
      <c r="B17" s="100" t="s">
        <v>71</v>
      </c>
    </row>
    <row r="18" spans="1:2" ht="15" customHeight="1" x14ac:dyDescent="0.2">
      <c r="A18" s="13"/>
      <c r="B18" s="100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E22" sqref="E22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57" t="s">
        <v>662</v>
      </c>
      <c r="B1" s="157"/>
      <c r="C1" s="157"/>
      <c r="D1" s="27" t="s">
        <v>605</v>
      </c>
      <c r="E1" s="28">
        <v>2023</v>
      </c>
    </row>
    <row r="2" spans="1:5" ht="18.899999999999999" customHeight="1" x14ac:dyDescent="0.2">
      <c r="A2" s="157" t="s">
        <v>611</v>
      </c>
      <c r="B2" s="157"/>
      <c r="C2" s="157"/>
      <c r="D2" s="27" t="s">
        <v>606</v>
      </c>
      <c r="E2" s="28" t="s">
        <v>608</v>
      </c>
    </row>
    <row r="3" spans="1:5" ht="18.899999999999999" customHeight="1" x14ac:dyDescent="0.2">
      <c r="A3" s="157" t="s">
        <v>663</v>
      </c>
      <c r="B3" s="157"/>
      <c r="C3" s="157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97388.2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956539.95</v>
      </c>
    </row>
    <row r="15" spans="1:5" x14ac:dyDescent="0.2">
      <c r="A15" s="33">
        <v>3220</v>
      </c>
      <c r="B15" s="29" t="s">
        <v>469</v>
      </c>
      <c r="C15" s="34">
        <v>1340189.49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1" t="s">
        <v>188</v>
      </c>
      <c r="B2" s="92" t="s">
        <v>50</v>
      </c>
    </row>
    <row r="4" spans="1:2" ht="15" customHeight="1" x14ac:dyDescent="0.2">
      <c r="A4" s="106" t="s">
        <v>23</v>
      </c>
      <c r="B4" s="96" t="s">
        <v>78</v>
      </c>
    </row>
    <row r="5" spans="1:2" ht="15" customHeight="1" x14ac:dyDescent="0.2">
      <c r="A5" s="106" t="s">
        <v>25</v>
      </c>
      <c r="B5" s="96" t="s">
        <v>51</v>
      </c>
    </row>
    <row r="6" spans="1:2" ht="15" customHeight="1" x14ac:dyDescent="0.2">
      <c r="B6" s="96" t="s">
        <v>173</v>
      </c>
    </row>
    <row r="7" spans="1:2" ht="15" customHeight="1" x14ac:dyDescent="0.2">
      <c r="B7" s="96" t="s">
        <v>73</v>
      </c>
    </row>
    <row r="8" spans="1:2" ht="15" customHeight="1" x14ac:dyDescent="0.2">
      <c r="B8" s="96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57" t="s">
        <v>662</v>
      </c>
      <c r="B1" s="157"/>
      <c r="C1" s="157"/>
      <c r="D1" s="27" t="s">
        <v>605</v>
      </c>
      <c r="E1" s="28">
        <v>2023</v>
      </c>
    </row>
    <row r="2" spans="1:5" s="35" customFormat="1" ht="18.899999999999999" customHeight="1" x14ac:dyDescent="0.3">
      <c r="A2" s="157" t="s">
        <v>612</v>
      </c>
      <c r="B2" s="157"/>
      <c r="C2" s="157"/>
      <c r="D2" s="27" t="s">
        <v>606</v>
      </c>
      <c r="E2" s="28" t="s">
        <v>608</v>
      </c>
    </row>
    <row r="3" spans="1:5" s="35" customFormat="1" ht="18.899999999999999" customHeight="1" x14ac:dyDescent="0.3">
      <c r="A3" s="157" t="s">
        <v>663</v>
      </c>
      <c r="B3" s="157"/>
      <c r="C3" s="157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3">
        <v>2023</v>
      </c>
      <c r="D7" s="123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276313.49</v>
      </c>
      <c r="D9" s="34">
        <v>254145.49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27">
        <v>1110</v>
      </c>
      <c r="B15" s="128" t="s">
        <v>627</v>
      </c>
      <c r="C15" s="129">
        <f>SUM(C8:C14)</f>
        <v>276313.49</v>
      </c>
      <c r="D15" s="129">
        <f>SUM(D8:D14)</f>
        <v>254145.49</v>
      </c>
    </row>
    <row r="18" spans="1:5" x14ac:dyDescent="0.2">
      <c r="A18" s="31" t="s">
        <v>176</v>
      </c>
      <c r="B18" s="31"/>
      <c r="C18" s="31"/>
      <c r="D18" s="31"/>
      <c r="E18" s="124"/>
    </row>
    <row r="19" spans="1:5" x14ac:dyDescent="0.2">
      <c r="A19" s="32" t="s">
        <v>144</v>
      </c>
      <c r="B19" s="32" t="s">
        <v>649</v>
      </c>
      <c r="C19" s="138" t="s">
        <v>648</v>
      </c>
      <c r="D19" s="138" t="s">
        <v>179</v>
      </c>
      <c r="E19" s="124"/>
    </row>
    <row r="20" spans="1:5" x14ac:dyDescent="0.2">
      <c r="A20" s="127">
        <v>1230</v>
      </c>
      <c r="B20" s="128" t="s">
        <v>228</v>
      </c>
      <c r="C20" s="129">
        <f>SUM(C21:C27)</f>
        <v>0</v>
      </c>
      <c r="D20" s="129">
        <f>SUM(D21:D27)</f>
        <v>0</v>
      </c>
      <c r="E20" s="124"/>
    </row>
    <row r="21" spans="1:5" x14ac:dyDescent="0.2">
      <c r="A21" s="33">
        <v>1231</v>
      </c>
      <c r="B21" s="29" t="s">
        <v>229</v>
      </c>
      <c r="C21" s="34">
        <v>0</v>
      </c>
      <c r="D21" s="126">
        <v>0</v>
      </c>
      <c r="E21" s="124"/>
    </row>
    <row r="22" spans="1:5" x14ac:dyDescent="0.2">
      <c r="A22" s="33">
        <v>1232</v>
      </c>
      <c r="B22" s="29" t="s">
        <v>230</v>
      </c>
      <c r="C22" s="34">
        <v>0</v>
      </c>
      <c r="D22" s="126">
        <v>0</v>
      </c>
      <c r="E22" s="124"/>
    </row>
    <row r="23" spans="1:5" x14ac:dyDescent="0.2">
      <c r="A23" s="33">
        <v>1233</v>
      </c>
      <c r="B23" s="29" t="s">
        <v>231</v>
      </c>
      <c r="C23" s="34">
        <v>0</v>
      </c>
      <c r="D23" s="126">
        <v>0</v>
      </c>
      <c r="E23" s="124"/>
    </row>
    <row r="24" spans="1:5" x14ac:dyDescent="0.2">
      <c r="A24" s="33">
        <v>1234</v>
      </c>
      <c r="B24" s="29" t="s">
        <v>232</v>
      </c>
      <c r="C24" s="34">
        <v>0</v>
      </c>
      <c r="D24" s="126">
        <v>0</v>
      </c>
      <c r="E24" s="124"/>
    </row>
    <row r="25" spans="1:5" x14ac:dyDescent="0.2">
      <c r="A25" s="33">
        <v>1235</v>
      </c>
      <c r="B25" s="29" t="s">
        <v>233</v>
      </c>
      <c r="C25" s="34">
        <v>0</v>
      </c>
      <c r="D25" s="126">
        <v>0</v>
      </c>
      <c r="E25" s="124"/>
    </row>
    <row r="26" spans="1:5" x14ac:dyDescent="0.2">
      <c r="A26" s="33">
        <v>1236</v>
      </c>
      <c r="B26" s="29" t="s">
        <v>234</v>
      </c>
      <c r="C26" s="34">
        <v>0</v>
      </c>
      <c r="D26" s="126">
        <v>0</v>
      </c>
      <c r="E26" s="124"/>
    </row>
    <row r="27" spans="1:5" x14ac:dyDescent="0.2">
      <c r="A27" s="33">
        <v>1239</v>
      </c>
      <c r="B27" s="29" t="s">
        <v>235</v>
      </c>
      <c r="C27" s="34">
        <v>0</v>
      </c>
      <c r="D27" s="126">
        <v>0</v>
      </c>
      <c r="E27" s="124"/>
    </row>
    <row r="28" spans="1:5" x14ac:dyDescent="0.2">
      <c r="A28" s="127">
        <v>1240</v>
      </c>
      <c r="B28" s="128" t="s">
        <v>236</v>
      </c>
      <c r="C28" s="129">
        <f>SUM(C29:C36)</f>
        <v>1006548.0599999999</v>
      </c>
      <c r="D28" s="129">
        <f>SUM(D29:D36)</f>
        <v>1006548.0599999999</v>
      </c>
      <c r="E28" s="124"/>
    </row>
    <row r="29" spans="1:5" x14ac:dyDescent="0.2">
      <c r="A29" s="33">
        <v>1241</v>
      </c>
      <c r="B29" s="29" t="s">
        <v>237</v>
      </c>
      <c r="C29" s="34">
        <v>162378.87</v>
      </c>
      <c r="D29" s="126">
        <v>162378.87</v>
      </c>
      <c r="E29" s="124"/>
    </row>
    <row r="30" spans="1:5" x14ac:dyDescent="0.2">
      <c r="A30" s="33">
        <v>1242</v>
      </c>
      <c r="B30" s="29" t="s">
        <v>238</v>
      </c>
      <c r="C30" s="34">
        <v>844169.19</v>
      </c>
      <c r="D30" s="126">
        <v>844169.19</v>
      </c>
      <c r="E30" s="124"/>
    </row>
    <row r="31" spans="1:5" x14ac:dyDescent="0.2">
      <c r="A31" s="33">
        <v>1243</v>
      </c>
      <c r="B31" s="29" t="s">
        <v>239</v>
      </c>
      <c r="C31" s="34">
        <v>0</v>
      </c>
      <c r="D31" s="126">
        <v>0</v>
      </c>
      <c r="E31" s="124"/>
    </row>
    <row r="32" spans="1:5" x14ac:dyDescent="0.2">
      <c r="A32" s="33">
        <v>1244</v>
      </c>
      <c r="B32" s="29" t="s">
        <v>240</v>
      </c>
      <c r="C32" s="34">
        <v>0</v>
      </c>
      <c r="D32" s="126">
        <v>0</v>
      </c>
      <c r="E32" s="124"/>
    </row>
    <row r="33" spans="1:5" x14ac:dyDescent="0.2">
      <c r="A33" s="33">
        <v>1245</v>
      </c>
      <c r="B33" s="29" t="s">
        <v>241</v>
      </c>
      <c r="C33" s="34">
        <v>0</v>
      </c>
      <c r="D33" s="126">
        <v>0</v>
      </c>
      <c r="E33" s="124"/>
    </row>
    <row r="34" spans="1:5" x14ac:dyDescent="0.2">
      <c r="A34" s="33">
        <v>1246</v>
      </c>
      <c r="B34" s="29" t="s">
        <v>242</v>
      </c>
      <c r="C34" s="34">
        <v>0</v>
      </c>
      <c r="D34" s="126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26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26">
        <v>0</v>
      </c>
    </row>
    <row r="37" spans="1:5" x14ac:dyDescent="0.2">
      <c r="A37" s="127">
        <v>1250</v>
      </c>
      <c r="B37" s="128" t="s">
        <v>246</v>
      </c>
      <c r="C37" s="129">
        <f>SUM(C38:C42)</f>
        <v>0</v>
      </c>
      <c r="D37" s="129">
        <f>SUM(D38:D42)</f>
        <v>0</v>
      </c>
      <c r="E37" s="128"/>
    </row>
    <row r="38" spans="1:5" x14ac:dyDescent="0.2">
      <c r="A38" s="33">
        <v>1251</v>
      </c>
      <c r="B38" s="29" t="s">
        <v>247</v>
      </c>
      <c r="C38" s="34">
        <v>0</v>
      </c>
      <c r="D38" s="126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26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26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26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26">
        <v>0</v>
      </c>
    </row>
    <row r="43" spans="1:5" x14ac:dyDescent="0.2">
      <c r="B43" s="130" t="s">
        <v>628</v>
      </c>
      <c r="C43" s="129">
        <f>C20+C28+C37</f>
        <v>1006548.0599999999</v>
      </c>
      <c r="D43" s="129">
        <f>D20+D28+D37</f>
        <v>1006548.0599999999</v>
      </c>
    </row>
    <row r="44" spans="1:5" s="124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3">
        <v>2023</v>
      </c>
      <c r="D46" s="123">
        <v>2022</v>
      </c>
      <c r="E46" s="32"/>
    </row>
    <row r="47" spans="1:5" s="124" customFormat="1" x14ac:dyDescent="0.2">
      <c r="A47" s="127">
        <v>3210</v>
      </c>
      <c r="B47" s="128" t="s">
        <v>629</v>
      </c>
      <c r="C47" s="129">
        <v>956539.95</v>
      </c>
      <c r="D47" s="129">
        <v>0</v>
      </c>
    </row>
    <row r="48" spans="1:5" x14ac:dyDescent="0.2">
      <c r="A48" s="125"/>
      <c r="B48" s="130" t="s">
        <v>617</v>
      </c>
      <c r="C48" s="129">
        <f>C51+C63+C91+C94+C49</f>
        <v>68090.38</v>
      </c>
      <c r="D48" s="129">
        <f>D51+D63+D91+D94+D49</f>
        <v>42514.13</v>
      </c>
    </row>
    <row r="49" spans="1:4" s="124" customFormat="1" x14ac:dyDescent="0.2">
      <c r="A49" s="139">
        <v>5100</v>
      </c>
      <c r="B49" s="140" t="s">
        <v>359</v>
      </c>
      <c r="C49" s="141">
        <f>SUM(C50:C50)</f>
        <v>0</v>
      </c>
      <c r="D49" s="141">
        <f>SUM(D50:D50)</f>
        <v>0</v>
      </c>
    </row>
    <row r="50" spans="1:4" s="124" customFormat="1" x14ac:dyDescent="0.2">
      <c r="A50" s="142">
        <v>5130</v>
      </c>
      <c r="B50" s="143" t="s">
        <v>650</v>
      </c>
      <c r="C50" s="144">
        <v>0</v>
      </c>
      <c r="D50" s="144">
        <v>0</v>
      </c>
    </row>
    <row r="51" spans="1:4" x14ac:dyDescent="0.2">
      <c r="A51" s="127">
        <v>5400</v>
      </c>
      <c r="B51" s="128" t="s">
        <v>424</v>
      </c>
      <c r="C51" s="129">
        <f>C52+C54+C56+C58+C60</f>
        <v>0</v>
      </c>
      <c r="D51" s="129">
        <f>D52+D54+D56+D58+D60</f>
        <v>0</v>
      </c>
    </row>
    <row r="52" spans="1:4" x14ac:dyDescent="0.2">
      <c r="A52" s="125">
        <v>5410</v>
      </c>
      <c r="B52" s="124" t="s">
        <v>618</v>
      </c>
      <c r="C52" s="126">
        <f>C53</f>
        <v>0</v>
      </c>
      <c r="D52" s="126">
        <f>D53</f>
        <v>0</v>
      </c>
    </row>
    <row r="53" spans="1:4" x14ac:dyDescent="0.2">
      <c r="A53" s="125">
        <v>5411</v>
      </c>
      <c r="B53" s="124" t="s">
        <v>426</v>
      </c>
      <c r="C53" s="126">
        <v>0</v>
      </c>
      <c r="D53" s="126">
        <v>0</v>
      </c>
    </row>
    <row r="54" spans="1:4" x14ac:dyDescent="0.2">
      <c r="A54" s="125">
        <v>5420</v>
      </c>
      <c r="B54" s="124" t="s">
        <v>619</v>
      </c>
      <c r="C54" s="126">
        <f>C55</f>
        <v>0</v>
      </c>
      <c r="D54" s="126">
        <f>D55</f>
        <v>0</v>
      </c>
    </row>
    <row r="55" spans="1:4" x14ac:dyDescent="0.2">
      <c r="A55" s="125">
        <v>5421</v>
      </c>
      <c r="B55" s="124" t="s">
        <v>429</v>
      </c>
      <c r="C55" s="126">
        <v>0</v>
      </c>
      <c r="D55" s="126">
        <v>0</v>
      </c>
    </row>
    <row r="56" spans="1:4" x14ac:dyDescent="0.2">
      <c r="A56" s="125">
        <v>5430</v>
      </c>
      <c r="B56" s="124" t="s">
        <v>620</v>
      </c>
      <c r="C56" s="126">
        <f>C57</f>
        <v>0</v>
      </c>
      <c r="D56" s="126">
        <f>D57</f>
        <v>0</v>
      </c>
    </row>
    <row r="57" spans="1:4" x14ac:dyDescent="0.2">
      <c r="A57" s="125">
        <v>5431</v>
      </c>
      <c r="B57" s="124" t="s">
        <v>432</v>
      </c>
      <c r="C57" s="126">
        <v>0</v>
      </c>
      <c r="D57" s="126">
        <v>0</v>
      </c>
    </row>
    <row r="58" spans="1:4" x14ac:dyDescent="0.2">
      <c r="A58" s="125">
        <v>5440</v>
      </c>
      <c r="B58" s="124" t="s">
        <v>621</v>
      </c>
      <c r="C58" s="126">
        <f>C59</f>
        <v>0</v>
      </c>
      <c r="D58" s="126">
        <f>D59</f>
        <v>0</v>
      </c>
    </row>
    <row r="59" spans="1:4" x14ac:dyDescent="0.2">
      <c r="A59" s="125">
        <v>5441</v>
      </c>
      <c r="B59" s="124" t="s">
        <v>621</v>
      </c>
      <c r="C59" s="126">
        <v>0</v>
      </c>
      <c r="D59" s="126">
        <v>0</v>
      </c>
    </row>
    <row r="60" spans="1:4" x14ac:dyDescent="0.2">
      <c r="A60" s="125">
        <v>5450</v>
      </c>
      <c r="B60" s="124" t="s">
        <v>622</v>
      </c>
      <c r="C60" s="126">
        <f>SUM(C61:C62)</f>
        <v>0</v>
      </c>
      <c r="D60" s="126">
        <f>SUM(D61:D62)</f>
        <v>0</v>
      </c>
    </row>
    <row r="61" spans="1:4" x14ac:dyDescent="0.2">
      <c r="A61" s="125">
        <v>5451</v>
      </c>
      <c r="B61" s="124" t="s">
        <v>436</v>
      </c>
      <c r="C61" s="126">
        <v>0</v>
      </c>
      <c r="D61" s="126">
        <v>0</v>
      </c>
    </row>
    <row r="62" spans="1:4" x14ac:dyDescent="0.2">
      <c r="A62" s="125">
        <v>5452</v>
      </c>
      <c r="B62" s="124" t="s">
        <v>437</v>
      </c>
      <c r="C62" s="126">
        <v>0</v>
      </c>
      <c r="D62" s="126">
        <v>0</v>
      </c>
    </row>
    <row r="63" spans="1:4" x14ac:dyDescent="0.2">
      <c r="A63" s="127">
        <v>5500</v>
      </c>
      <c r="B63" s="128" t="s">
        <v>438</v>
      </c>
      <c r="C63" s="129">
        <f>C64+C73+C76+C82</f>
        <v>68090.38</v>
      </c>
      <c r="D63" s="129">
        <f>D64+D73+D76+D82</f>
        <v>42514.13</v>
      </c>
    </row>
    <row r="64" spans="1:4" x14ac:dyDescent="0.2">
      <c r="A64" s="33">
        <v>5510</v>
      </c>
      <c r="B64" s="29" t="s">
        <v>439</v>
      </c>
      <c r="C64" s="34">
        <f>SUM(C65:C72)</f>
        <v>68090.38</v>
      </c>
      <c r="D64" s="34">
        <f>SUM(D65:D72)</f>
        <v>42514.13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30121.67</v>
      </c>
      <c r="D67" s="34">
        <v>7530.42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36014.959999999999</v>
      </c>
      <c r="D69" s="34">
        <v>32378.71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1953.75</v>
      </c>
      <c r="D71" s="34">
        <v>2605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27">
        <v>5600</v>
      </c>
      <c r="B91" s="128" t="s">
        <v>79</v>
      </c>
      <c r="C91" s="129">
        <f>C92</f>
        <v>0</v>
      </c>
      <c r="D91" s="129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27">
        <v>2110</v>
      </c>
      <c r="B94" s="133" t="s">
        <v>630</v>
      </c>
      <c r="C94" s="129">
        <f>SUM(C95:C99)</f>
        <v>0</v>
      </c>
      <c r="D94" s="129">
        <f>SUM(D95:D99)</f>
        <v>0</v>
      </c>
    </row>
    <row r="95" spans="1:4" x14ac:dyDescent="0.2">
      <c r="A95" s="125">
        <v>2111</v>
      </c>
      <c r="B95" s="124" t="s">
        <v>631</v>
      </c>
      <c r="C95" s="126">
        <v>0</v>
      </c>
      <c r="D95" s="126">
        <v>0</v>
      </c>
    </row>
    <row r="96" spans="1:4" x14ac:dyDescent="0.2">
      <c r="A96" s="125">
        <v>2112</v>
      </c>
      <c r="B96" s="124" t="s">
        <v>632</v>
      </c>
      <c r="C96" s="126">
        <v>0</v>
      </c>
      <c r="D96" s="126">
        <v>0</v>
      </c>
    </row>
    <row r="97" spans="1:4" x14ac:dyDescent="0.2">
      <c r="A97" s="125">
        <v>2112</v>
      </c>
      <c r="B97" s="124" t="s">
        <v>633</v>
      </c>
      <c r="C97" s="126">
        <v>0</v>
      </c>
      <c r="D97" s="126">
        <v>0</v>
      </c>
    </row>
    <row r="98" spans="1:4" x14ac:dyDescent="0.2">
      <c r="A98" s="125">
        <v>2115</v>
      </c>
      <c r="B98" s="124" t="s">
        <v>634</v>
      </c>
      <c r="C98" s="126">
        <v>0</v>
      </c>
      <c r="D98" s="126">
        <v>0</v>
      </c>
    </row>
    <row r="99" spans="1:4" x14ac:dyDescent="0.2">
      <c r="A99" s="125">
        <v>2114</v>
      </c>
      <c r="B99" s="124" t="s">
        <v>635</v>
      </c>
      <c r="C99" s="126">
        <v>0</v>
      </c>
      <c r="D99" s="126">
        <v>0</v>
      </c>
    </row>
    <row r="100" spans="1:4" x14ac:dyDescent="0.2">
      <c r="A100" s="125"/>
      <c r="B100" s="130" t="s">
        <v>636</v>
      </c>
      <c r="C100" s="129">
        <f>+C101</f>
        <v>0</v>
      </c>
      <c r="D100" s="129">
        <f>+D101</f>
        <v>0</v>
      </c>
    </row>
    <row r="101" spans="1:4" s="124" customFormat="1" x14ac:dyDescent="0.2">
      <c r="A101" s="139">
        <v>3100</v>
      </c>
      <c r="B101" s="145" t="s">
        <v>651</v>
      </c>
      <c r="C101" s="146">
        <f>SUM(C102:C105)</f>
        <v>0</v>
      </c>
      <c r="D101" s="146">
        <f>SUM(D102:D105)</f>
        <v>0</v>
      </c>
    </row>
    <row r="102" spans="1:4" s="124" customFormat="1" x14ac:dyDescent="0.2">
      <c r="A102" s="142"/>
      <c r="B102" s="147" t="s">
        <v>652</v>
      </c>
      <c r="C102" s="148">
        <v>0</v>
      </c>
      <c r="D102" s="148">
        <v>0</v>
      </c>
    </row>
    <row r="103" spans="1:4" s="124" customFormat="1" x14ac:dyDescent="0.2">
      <c r="A103" s="142"/>
      <c r="B103" s="147" t="s">
        <v>653</v>
      </c>
      <c r="C103" s="148">
        <v>0</v>
      </c>
      <c r="D103" s="148">
        <v>0</v>
      </c>
    </row>
    <row r="104" spans="1:4" s="124" customFormat="1" x14ac:dyDescent="0.2">
      <c r="A104" s="142"/>
      <c r="B104" s="147" t="s">
        <v>654</v>
      </c>
      <c r="C104" s="148">
        <v>0</v>
      </c>
      <c r="D104" s="148">
        <v>0</v>
      </c>
    </row>
    <row r="105" spans="1:4" s="124" customFormat="1" x14ac:dyDescent="0.2">
      <c r="A105" s="142"/>
      <c r="B105" s="147" t="s">
        <v>655</v>
      </c>
      <c r="C105" s="148">
        <v>0</v>
      </c>
      <c r="D105" s="148">
        <v>0</v>
      </c>
    </row>
    <row r="106" spans="1:4" s="124" customFormat="1" x14ac:dyDescent="0.2">
      <c r="A106" s="142"/>
      <c r="B106" s="150" t="s">
        <v>656</v>
      </c>
      <c r="C106" s="141">
        <f>+C107</f>
        <v>0</v>
      </c>
      <c r="D106" s="141">
        <f>+D107</f>
        <v>0</v>
      </c>
    </row>
    <row r="107" spans="1:4" s="124" customFormat="1" x14ac:dyDescent="0.2">
      <c r="A107" s="139">
        <v>1270</v>
      </c>
      <c r="B107" s="149" t="s">
        <v>252</v>
      </c>
      <c r="C107" s="146">
        <f>+C108</f>
        <v>0</v>
      </c>
      <c r="D107" s="146">
        <f>+D108</f>
        <v>0</v>
      </c>
    </row>
    <row r="108" spans="1:4" s="124" customFormat="1" x14ac:dyDescent="0.2">
      <c r="A108" s="142">
        <v>1273</v>
      </c>
      <c r="B108" s="143" t="s">
        <v>657</v>
      </c>
      <c r="C108" s="148">
        <v>0</v>
      </c>
      <c r="D108" s="148">
        <v>0</v>
      </c>
    </row>
    <row r="109" spans="1:4" s="124" customFormat="1" x14ac:dyDescent="0.2">
      <c r="A109" s="142"/>
      <c r="B109" s="150" t="s">
        <v>658</v>
      </c>
      <c r="C109" s="141">
        <f>+C110+C112</f>
        <v>0</v>
      </c>
      <c r="D109" s="141">
        <f>+D110+D112</f>
        <v>0</v>
      </c>
    </row>
    <row r="110" spans="1:4" s="124" customFormat="1" x14ac:dyDescent="0.2">
      <c r="A110" s="139">
        <v>4300</v>
      </c>
      <c r="B110" s="145" t="s">
        <v>659</v>
      </c>
      <c r="C110" s="146">
        <f>+C111</f>
        <v>0</v>
      </c>
      <c r="D110" s="151">
        <f>+D111</f>
        <v>0</v>
      </c>
    </row>
    <row r="111" spans="1:4" s="124" customFormat="1" x14ac:dyDescent="0.2">
      <c r="A111" s="142">
        <v>4399</v>
      </c>
      <c r="B111" s="147" t="s">
        <v>352</v>
      </c>
      <c r="C111" s="148">
        <v>0</v>
      </c>
      <c r="D111" s="148">
        <v>0</v>
      </c>
    </row>
    <row r="112" spans="1:4" x14ac:dyDescent="0.2">
      <c r="A112" s="127">
        <v>1120</v>
      </c>
      <c r="B112" s="134" t="s">
        <v>637</v>
      </c>
      <c r="C112" s="129">
        <f>SUM(C113:C121)</f>
        <v>0</v>
      </c>
      <c r="D112" s="129">
        <f>SUM(D113:D121)</f>
        <v>0</v>
      </c>
    </row>
    <row r="113" spans="1:4" x14ac:dyDescent="0.2">
      <c r="A113" s="125">
        <v>1124</v>
      </c>
      <c r="B113" s="135" t="s">
        <v>638</v>
      </c>
      <c r="C113" s="136">
        <v>0</v>
      </c>
      <c r="D113" s="126">
        <v>0</v>
      </c>
    </row>
    <row r="114" spans="1:4" x14ac:dyDescent="0.2">
      <c r="A114" s="125">
        <v>1124</v>
      </c>
      <c r="B114" s="135" t="s">
        <v>639</v>
      </c>
      <c r="C114" s="136">
        <v>0</v>
      </c>
      <c r="D114" s="126">
        <v>0</v>
      </c>
    </row>
    <row r="115" spans="1:4" x14ac:dyDescent="0.2">
      <c r="A115" s="125">
        <v>1124</v>
      </c>
      <c r="B115" s="135" t="s">
        <v>640</v>
      </c>
      <c r="C115" s="136">
        <v>0</v>
      </c>
      <c r="D115" s="126">
        <v>0</v>
      </c>
    </row>
    <row r="116" spans="1:4" x14ac:dyDescent="0.2">
      <c r="A116" s="125">
        <v>1124</v>
      </c>
      <c r="B116" s="135" t="s">
        <v>641</v>
      </c>
      <c r="C116" s="136">
        <v>0</v>
      </c>
      <c r="D116" s="126">
        <v>0</v>
      </c>
    </row>
    <row r="117" spans="1:4" x14ac:dyDescent="0.2">
      <c r="A117" s="125">
        <v>1124</v>
      </c>
      <c r="B117" s="135" t="s">
        <v>642</v>
      </c>
      <c r="C117" s="126">
        <v>0</v>
      </c>
      <c r="D117" s="126">
        <v>0</v>
      </c>
    </row>
    <row r="118" spans="1:4" x14ac:dyDescent="0.2">
      <c r="A118" s="125">
        <v>1124</v>
      </c>
      <c r="B118" s="135" t="s">
        <v>643</v>
      </c>
      <c r="C118" s="126">
        <v>0</v>
      </c>
      <c r="D118" s="126">
        <v>0</v>
      </c>
    </row>
    <row r="119" spans="1:4" x14ac:dyDescent="0.2">
      <c r="A119" s="125">
        <v>1122</v>
      </c>
      <c r="B119" s="135" t="s">
        <v>644</v>
      </c>
      <c r="C119" s="126">
        <v>0</v>
      </c>
      <c r="D119" s="126">
        <v>0</v>
      </c>
    </row>
    <row r="120" spans="1:4" x14ac:dyDescent="0.2">
      <c r="A120" s="125">
        <v>1122</v>
      </c>
      <c r="B120" s="135" t="s">
        <v>645</v>
      </c>
      <c r="C120" s="136">
        <v>0</v>
      </c>
      <c r="D120" s="126">
        <v>0</v>
      </c>
    </row>
    <row r="121" spans="1:4" x14ac:dyDescent="0.2">
      <c r="A121" s="125">
        <v>1122</v>
      </c>
      <c r="B121" s="135" t="s">
        <v>646</v>
      </c>
      <c r="C121" s="126">
        <v>0</v>
      </c>
      <c r="D121" s="126">
        <v>0</v>
      </c>
    </row>
    <row r="122" spans="1:4" x14ac:dyDescent="0.2">
      <c r="A122" s="125"/>
      <c r="B122" s="137" t="s">
        <v>647</v>
      </c>
      <c r="C122" s="129">
        <f>C47+C48+C100-C106-C109</f>
        <v>1024630.33</v>
      </c>
      <c r="D122" s="129">
        <f>D47+D48+D100-D106-D109</f>
        <v>42514.13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1" t="s">
        <v>188</v>
      </c>
      <c r="B2" s="92" t="s">
        <v>50</v>
      </c>
    </row>
    <row r="3" spans="1:2" x14ac:dyDescent="0.2">
      <c r="B3" s="105"/>
    </row>
    <row r="4" spans="1:2" ht="14.1" customHeight="1" x14ac:dyDescent="0.2">
      <c r="A4" s="106" t="s">
        <v>27</v>
      </c>
      <c r="B4" s="96" t="s">
        <v>78</v>
      </c>
    </row>
    <row r="5" spans="1:2" ht="14.1" customHeight="1" x14ac:dyDescent="0.2">
      <c r="B5" s="96" t="s">
        <v>51</v>
      </c>
    </row>
    <row r="6" spans="1:2" ht="14.1" customHeight="1" x14ac:dyDescent="0.2">
      <c r="B6" s="96" t="s">
        <v>149</v>
      </c>
    </row>
    <row r="7" spans="1:2" ht="14.1" customHeight="1" x14ac:dyDescent="0.2">
      <c r="B7" s="96" t="s">
        <v>150</v>
      </c>
    </row>
    <row r="8" spans="1:2" ht="14.1" customHeight="1" x14ac:dyDescent="0.2"/>
    <row r="9" spans="1:2" x14ac:dyDescent="0.2">
      <c r="A9" s="106" t="s">
        <v>29</v>
      </c>
      <c r="B9" s="98" t="s">
        <v>589</v>
      </c>
    </row>
    <row r="10" spans="1:2" ht="15" customHeight="1" x14ac:dyDescent="0.2">
      <c r="B10" s="98" t="s">
        <v>75</v>
      </c>
    </row>
    <row r="11" spans="1:2" ht="15" customHeight="1" x14ac:dyDescent="0.2">
      <c r="B11" s="108" t="s">
        <v>193</v>
      </c>
    </row>
    <row r="12" spans="1:2" ht="15" customHeight="1" x14ac:dyDescent="0.2"/>
    <row r="13" spans="1:2" x14ac:dyDescent="0.2">
      <c r="A13" s="106" t="s">
        <v>76</v>
      </c>
      <c r="B13" s="96" t="s">
        <v>590</v>
      </c>
    </row>
    <row r="14" spans="1:2" ht="15" customHeight="1" x14ac:dyDescent="0.2">
      <c r="B14" s="96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2024-01-24T23:29:04Z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